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Asistencia Octubre\"/>
    </mc:Choice>
  </mc:AlternateContent>
  <xr:revisionPtr revIDLastSave="0" documentId="13_ncr:1_{9F082C01-3EB0-4572-9E78-4538A4B52BC3}" xr6:coauthVersionLast="45" xr6:coauthVersionMax="45" xr10:uidLastSave="{00000000-0000-0000-0000-000000000000}"/>
  <bookViews>
    <workbookView xWindow="28680" yWindow="-885" windowWidth="29040" windowHeight="15840" xr2:uid="{00000000-000D-0000-FFFF-FFFF00000000}"/>
  </bookViews>
  <sheets>
    <sheet name="Tabulación" sheetId="2" r:id="rId1"/>
  </sheets>
  <definedNames>
    <definedName name="_xlnm.Print_Area" localSheetId="0">Tabulación!$A$1:$F$181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70" i="2" l="1"/>
  <c r="D169" i="2"/>
  <c r="D168" i="2"/>
  <c r="D167" i="2"/>
  <c r="D142" i="2"/>
  <c r="D141" i="2"/>
  <c r="D140" i="2"/>
  <c r="D25" i="2"/>
  <c r="C40" i="2" l="1"/>
  <c r="D166" i="2" l="1"/>
  <c r="D165" i="2"/>
  <c r="D26" i="2"/>
  <c r="D24" i="2"/>
  <c r="D49" i="2" l="1"/>
  <c r="D48" i="2"/>
  <c r="D47" i="2"/>
  <c r="D46" i="2"/>
  <c r="E46" i="2" s="1"/>
  <c r="D39" i="2"/>
  <c r="D38" i="2"/>
  <c r="D37" i="2"/>
  <c r="D23" i="2"/>
  <c r="D22" i="2"/>
  <c r="D21" i="2"/>
  <c r="D20" i="2"/>
  <c r="D19" i="2"/>
  <c r="D18" i="2"/>
  <c r="D17" i="2"/>
  <c r="D16" i="2"/>
  <c r="D15" i="2"/>
  <c r="D14" i="2"/>
  <c r="E14" i="2" s="1"/>
  <c r="E47" i="2" l="1"/>
  <c r="E48" i="2" s="1"/>
  <c r="E49" i="2" s="1"/>
  <c r="E15" i="2"/>
  <c r="E16" i="2" s="1"/>
  <c r="E17" i="2" s="1"/>
  <c r="E18" i="2" s="1"/>
  <c r="E19" i="2" s="1"/>
  <c r="E20" i="2" s="1"/>
  <c r="E21" i="2" s="1"/>
  <c r="E22" i="2" s="1"/>
  <c r="E23" i="2" s="1"/>
  <c r="E24" i="2" s="1"/>
  <c r="D79" i="2"/>
  <c r="E26" i="2" l="1"/>
  <c r="E25" i="2"/>
  <c r="D153" i="2"/>
  <c r="D154" i="2"/>
  <c r="D157" i="2"/>
  <c r="D158" i="2"/>
  <c r="D160" i="2"/>
  <c r="D161" i="2"/>
  <c r="D162" i="2"/>
  <c r="D163" i="2"/>
  <c r="D164" i="2"/>
  <c r="D150" i="2" l="1"/>
  <c r="D152" i="2"/>
  <c r="D151" i="2"/>
  <c r="D159" i="2"/>
  <c r="D155" i="2"/>
  <c r="D156" i="2"/>
  <c r="D149" i="2"/>
  <c r="E149" i="2" s="1"/>
  <c r="D143" i="2"/>
  <c r="E150" i="2" l="1"/>
  <c r="E151" i="2" s="1"/>
  <c r="E152" i="2" s="1"/>
  <c r="E153" i="2" s="1"/>
  <c r="E154" i="2" s="1"/>
  <c r="E155" i="2" s="1"/>
  <c r="E156" i="2" s="1"/>
  <c r="E157" i="2" s="1"/>
  <c r="E158" i="2" s="1"/>
  <c r="E159" i="2" s="1"/>
  <c r="E160" i="2" s="1"/>
  <c r="E161" i="2" s="1"/>
  <c r="E162" i="2" s="1"/>
  <c r="E163" i="2" s="1"/>
  <c r="E164" i="2" s="1"/>
  <c r="E165" i="2" s="1"/>
  <c r="E166" i="2" s="1"/>
  <c r="E167" i="2" s="1"/>
  <c r="E168" i="2" s="1"/>
  <c r="E169" i="2" s="1"/>
  <c r="E170" i="2" s="1"/>
  <c r="D178" i="2"/>
  <c r="D177" i="2"/>
  <c r="D176" i="2"/>
  <c r="E176" i="2" s="1"/>
  <c r="D171" i="2"/>
  <c r="D144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E119" i="2" s="1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E86" i="2" s="1"/>
  <c r="D80" i="2"/>
  <c r="D78" i="2"/>
  <c r="E78" i="2" s="1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E56" i="2" s="1"/>
  <c r="E37" i="2" l="1"/>
  <c r="E38" i="2" s="1"/>
  <c r="E39" i="2" s="1"/>
  <c r="E177" i="2"/>
  <c r="E87" i="2"/>
  <c r="E88" i="2" s="1"/>
  <c r="E89" i="2" s="1"/>
  <c r="E90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1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2" i="2" s="1"/>
  <c r="E57" i="2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120" i="2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3" i="2" s="1"/>
  <c r="E134" i="2" s="1"/>
  <c r="E135" i="2" s="1"/>
  <c r="E136" i="2" s="1"/>
  <c r="E137" i="2" s="1"/>
  <c r="E138" i="2" s="1"/>
  <c r="E139" i="2" s="1"/>
  <c r="E140" i="2" s="1"/>
  <c r="E141" i="2" s="1"/>
  <c r="E142" i="2" s="1"/>
  <c r="E143" i="2" s="1"/>
  <c r="E79" i="2"/>
</calcChain>
</file>

<file path=xl/sharedStrings.xml><?xml version="1.0" encoding="utf-8"?>
<sst xmlns="http://schemas.openxmlformats.org/spreadsheetml/2006/main" count="132" uniqueCount="94">
  <si>
    <t>Total</t>
  </si>
  <si>
    <t>Municipal</t>
  </si>
  <si>
    <t>Particular Subvencionado</t>
  </si>
  <si>
    <t>%</t>
  </si>
  <si>
    <t>Urbano</t>
  </si>
  <si>
    <t>Rural</t>
  </si>
  <si>
    <t>Área Geográfica</t>
  </si>
  <si>
    <t>Región de Tarapacá</t>
  </si>
  <si>
    <t>Región de Antofagasta</t>
  </si>
  <si>
    <t>Región de Atacama</t>
  </si>
  <si>
    <t>Región de Coquimbo</t>
  </si>
  <si>
    <t>Región de Valparaíso</t>
  </si>
  <si>
    <t>Región del Libertador Gral. Bernardo O´Higgins</t>
  </si>
  <si>
    <t>Región del Maule</t>
  </si>
  <si>
    <t>Región de la Araucanía</t>
  </si>
  <si>
    <t>Región de Los Lagos</t>
  </si>
  <si>
    <t>Región de Aysén del Gral. Carlos Ibáñez del Campo</t>
  </si>
  <si>
    <t>Región de Magallanes y de la Antártica Chilena</t>
  </si>
  <si>
    <t>Región Metropolitana de Santiago</t>
  </si>
  <si>
    <t>Región de Los Ríos</t>
  </si>
  <si>
    <t>Región de Arica y Parinacota</t>
  </si>
  <si>
    <t xml:space="preserve">Región </t>
  </si>
  <si>
    <t>N</t>
  </si>
  <si>
    <t>Región del Bio Bío</t>
  </si>
  <si>
    <t>Dependencia Administrativa</t>
  </si>
  <si>
    <t>Corporación de Administración Delegada</t>
  </si>
  <si>
    <t>% acum.</t>
  </si>
  <si>
    <t>Educación Parvularia</t>
  </si>
  <si>
    <t>Enseñanza Básica</t>
  </si>
  <si>
    <t>Educación de Adultos Sin Oficios (Decreto 584/2007)</t>
  </si>
  <si>
    <t>Educación de Adultos Con Oficios (Decreto 584/2007 y 999/2009)</t>
  </si>
  <si>
    <t>Educación Especial Discapacidad Auditiva</t>
  </si>
  <si>
    <t>Educación Especial Discapacidad Intelectual</t>
  </si>
  <si>
    <t>Educación Especial Discapacidad Visual</t>
  </si>
  <si>
    <t>Educación Especial Trastornos Específicos del Lenguaje</t>
  </si>
  <si>
    <t>Educación Especial Trastornos Motores</t>
  </si>
  <si>
    <t>Educación Especial Autismo</t>
  </si>
  <si>
    <t>Educación Especial Discapacidad Graves Alteraciones en la Capacidad de Relación y Comunicación</t>
  </si>
  <si>
    <t>Opción 4 Programa Integración Escolar</t>
  </si>
  <si>
    <t>Educación Media H-C Adultos (Decreto N°1000/2009)</t>
  </si>
  <si>
    <t>Educación Media T-P Técnica Adultos (Decreto N° 1000/2009)</t>
  </si>
  <si>
    <t>Educación Media T-P Agrícola Adultos (Decreto N° 1000/2009)</t>
  </si>
  <si>
    <t>Enseñanza Media T-P Marítima Adultos (Decreto N° 1000/2009)</t>
  </si>
  <si>
    <t>Enseñanza Media Artística Niños y Jóvenes</t>
  </si>
  <si>
    <t>Sin información</t>
  </si>
  <si>
    <t>Al menos 2 veces</t>
  </si>
  <si>
    <t>Al menos 3 veces</t>
  </si>
  <si>
    <t>Al menos 4 veces</t>
  </si>
  <si>
    <t>1. Cambio de un establecimiento a otro;</t>
  </si>
  <si>
    <t>2. Cambio de un curso a otro en el establecimiento; y/o</t>
  </si>
  <si>
    <t>3. Cambio de nivel de enseñanza en un mismo establecimiento.</t>
  </si>
  <si>
    <t>Enseñanza Media T-P Industrial Niños y Jóvenes</t>
  </si>
  <si>
    <t>Enseñanza Media T-P Técnica Niños y Jóvenes</t>
  </si>
  <si>
    <t>Enseñanza Media T-P Agrícola Niños y Jóvenes</t>
  </si>
  <si>
    <t>Enseñanza Media T-P Marítima Niños y Jóvenes</t>
  </si>
  <si>
    <t>Educación Media T-P Comercial Adultos (Decreto N° 1000/2009)</t>
  </si>
  <si>
    <t>Educación Media T-P Industrial Adultos (Decreto N° 1000/2009)</t>
  </si>
  <si>
    <t>Enseñanza Media H-C Niños y Jóvenes</t>
  </si>
  <si>
    <t>Enseñanza Media T-P Comercial Niños y Jóvenes</t>
  </si>
  <si>
    <t>Al menos 5 veces</t>
  </si>
  <si>
    <r>
      <t xml:space="preserve">Fuente: </t>
    </r>
    <r>
      <rPr>
        <sz val="8"/>
        <color rgb="FF002060"/>
        <rFont val="Verdana"/>
        <family val="2"/>
      </rPr>
      <t>Unidad de Estadísticas, Centro de Estudios, División de Planificación y Presupuesto, Ministerio de Educación.</t>
    </r>
  </si>
  <si>
    <r>
      <t>Nota:</t>
    </r>
    <r>
      <rPr>
        <sz val="8"/>
        <color rgb="FF002060"/>
        <rFont val="Verdana"/>
        <family val="2"/>
      </rPr>
      <t xml:space="preserve"> La unidad básica de análisis son los registros, pudiendo un alumno tener más de un registro por motivos tales como:</t>
    </r>
  </si>
  <si>
    <r>
      <rPr>
        <b/>
        <sz val="8"/>
        <color rgb="FF002060"/>
        <rFont val="Verdana"/>
        <family val="2"/>
      </rPr>
      <t>Fuente:</t>
    </r>
    <r>
      <rPr>
        <sz val="8"/>
        <color rgb="FF002060"/>
        <rFont val="Verdana"/>
        <family val="2"/>
      </rPr>
      <t xml:space="preserve"> Unidad de Estadísticas, Centro de Estudios, División de Planificación y Presupuesto, Ministerio de Educación.</t>
    </r>
  </si>
  <si>
    <r>
      <rPr>
        <b/>
        <sz val="8"/>
        <color rgb="FF002060"/>
        <rFont val="Verdana"/>
        <family val="2"/>
      </rPr>
      <t xml:space="preserve">Fuente: </t>
    </r>
    <r>
      <rPr>
        <sz val="8"/>
        <color rgb="FF002060"/>
        <rFont val="Verdana"/>
        <family val="2"/>
      </rPr>
      <t>Unidad de Estadísticas, Centro de Estudios, División de Planificación y Presupuesto, Ministerio de Educación.</t>
    </r>
  </si>
  <si>
    <t>Sexo</t>
  </si>
  <si>
    <t>Hombre</t>
  </si>
  <si>
    <t>Mujer</t>
  </si>
  <si>
    <t>Al menos 1 veces</t>
  </si>
  <si>
    <t>Servicio Local de Educación</t>
  </si>
  <si>
    <t>Días Asistidos</t>
  </si>
  <si>
    <t>Sin IPE</t>
  </si>
  <si>
    <t>Con IPE</t>
  </si>
  <si>
    <t>Identificador provisorio escolar</t>
  </si>
  <si>
    <t>Región de Ñuble</t>
  </si>
  <si>
    <t>Educación Especial Discapacidad Múltiple</t>
  </si>
  <si>
    <t>Educación Especial Sordoceguera</t>
  </si>
  <si>
    <t>Al menos 6 veces</t>
  </si>
  <si>
    <t>Al menos 7 veces</t>
  </si>
  <si>
    <t>Al menos 8 veces</t>
  </si>
  <si>
    <t>Al menos 9 veces</t>
  </si>
  <si>
    <t>Al menos 10 veces</t>
  </si>
  <si>
    <t>Al menos 11 veces</t>
  </si>
  <si>
    <t>Al menos 12 veces</t>
  </si>
  <si>
    <t>Al menos 13 veces</t>
  </si>
  <si>
    <t>Tabulación Base de Datos Asistencia Declarada octubre Año 2019.</t>
  </si>
  <si>
    <t>1. Estudiantes duplicados, octubre 2019.</t>
  </si>
  <si>
    <t>2. Asistencia mensual según Sexo de los estudiantes (GEN_ALU), octubre 2019.</t>
  </si>
  <si>
    <t>3. Asistencia mensual según Dependencia Administrativa del Establecimiento Educacional (COD_DEPE2), octubre 2019.</t>
  </si>
  <si>
    <t>4. Asistencia mensual según Región del Establecimiento Educacional (COD_REG_RBD), octubre 2019.</t>
  </si>
  <si>
    <t>5. Asistencia mensual según Área Geográfica del Establecimiento (RURAL_RBD), octubre 2019.</t>
  </si>
  <si>
    <t>6. Asistencia mensual según Código de Enseñanza (COD_ENSE), octubre 2019.</t>
  </si>
  <si>
    <t>7. Registro de Asistencia por días asistidos (DIAS_ASISTIDOS), octubre 2019.</t>
  </si>
  <si>
    <t>8. Registro de Asistencia por días trabajados (DIAS_TRABAJADOS), octubre 2019.</t>
  </si>
  <si>
    <t>9. Registros que contaban con un identificador provisorio escolar antes de obtener su RUN definitivo, octubre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</si>
</sst>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Arial"/>
      <family val="2"/>
    </font>
    <font>
      <b/>
      <sz val="18"/>
      <color theme="4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rgb="FF002060"/>
      <name val="Verdana"/>
      <family val="2"/>
    </font>
    <font>
      <b/>
      <sz val="8"/>
      <color rgb="FFFFFFFF"/>
      <name val="Verdana"/>
      <family val="2"/>
    </font>
    <font>
      <sz val="8"/>
      <color rgb="FF002060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BFD1E7"/>
        <bgColor indexed="64"/>
      </patternFill>
    </fill>
    <fill>
      <patternFill patternType="solid">
        <fgColor rgb="FFE1E9F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rgb="FFFFFFFF"/>
      </left>
      <right style="medium">
        <color rgb="FFFFFFFF"/>
      </right>
      <top style="thin">
        <color theme="0"/>
      </top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thin">
        <color theme="0"/>
      </top>
      <bottom/>
      <diagonal/>
    </border>
    <border>
      <left/>
      <right style="medium">
        <color rgb="FFFFFFFF"/>
      </right>
      <top style="thin">
        <color theme="0"/>
      </top>
      <bottom/>
      <diagonal/>
    </border>
    <border>
      <left/>
      <right style="medium">
        <color rgb="FFFFFFFF"/>
      </right>
      <top/>
      <bottom/>
      <diagonal/>
    </border>
  </borders>
  <cellStyleXfs count="12">
    <xf numFmtId="0" fontId="0" fillId="0" borderId="0"/>
    <xf numFmtId="0" fontId="1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66">
    <xf numFmtId="0" fontId="0" fillId="0" borderId="0" xfId="0"/>
    <xf numFmtId="0" fontId="1" fillId="0" borderId="0" xfId="1"/>
    <xf numFmtId="0" fontId="0" fillId="0" borderId="0" xfId="0" applyAlignment="1">
      <alignment wrapText="1"/>
    </xf>
    <xf numFmtId="0" fontId="0" fillId="0" borderId="0" xfId="0" applyAlignment="1"/>
    <xf numFmtId="0" fontId="3" fillId="2" borderId="0" xfId="0" applyFont="1" applyFill="1" applyAlignment="1">
      <alignment horizontal="center" wrapText="1"/>
    </xf>
    <xf numFmtId="0" fontId="2" fillId="0" borderId="0" xfId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/>
    <xf numFmtId="0" fontId="0" fillId="0" borderId="0" xfId="0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center"/>
    </xf>
    <xf numFmtId="3" fontId="8" fillId="6" borderId="4" xfId="0" applyNumberFormat="1" applyFont="1" applyFill="1" applyBorder="1" applyAlignment="1">
      <alignment horizontal="right" vertical="center" wrapText="1" indent="1"/>
    </xf>
    <xf numFmtId="164" fontId="8" fillId="6" borderId="4" xfId="2" applyNumberFormat="1" applyFont="1" applyFill="1" applyBorder="1" applyAlignment="1">
      <alignment horizontal="right" vertical="center" wrapText="1" indent="1"/>
    </xf>
    <xf numFmtId="3" fontId="8" fillId="3" borderId="4" xfId="0" applyNumberFormat="1" applyFont="1" applyFill="1" applyBorder="1" applyAlignment="1">
      <alignment horizontal="right" vertical="center" wrapText="1" indent="1"/>
    </xf>
    <xf numFmtId="164" fontId="8" fillId="3" borderId="4" xfId="2" applyNumberFormat="1" applyFont="1" applyFill="1" applyBorder="1" applyAlignment="1">
      <alignment horizontal="right" vertical="center" wrapText="1" indent="1"/>
    </xf>
    <xf numFmtId="3" fontId="6" fillId="6" borderId="4" xfId="0" applyNumberFormat="1" applyFont="1" applyFill="1" applyBorder="1" applyAlignment="1">
      <alignment horizontal="right" vertical="center" wrapText="1" indent="1"/>
    </xf>
    <xf numFmtId="164" fontId="6" fillId="6" borderId="4" xfId="2" applyNumberFormat="1" applyFont="1" applyFill="1" applyBorder="1" applyAlignment="1">
      <alignment horizontal="right" vertical="center" wrapText="1" indent="1"/>
    </xf>
    <xf numFmtId="0" fontId="6" fillId="5" borderId="3" xfId="0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5" borderId="3" xfId="0" applyFont="1" applyFill="1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6" fillId="5" borderId="3" xfId="0" applyNumberFormat="1" applyFont="1" applyFill="1" applyBorder="1" applyAlignment="1">
      <alignment horizontal="center" vertical="center"/>
    </xf>
    <xf numFmtId="10" fontId="8" fillId="2" borderId="4" xfId="2" applyNumberFormat="1" applyFont="1" applyFill="1" applyBorder="1" applyAlignment="1">
      <alignment horizontal="right" vertical="center" wrapText="1" indent="1"/>
    </xf>
    <xf numFmtId="10" fontId="8" fillId="7" borderId="4" xfId="2" applyNumberFormat="1" applyFont="1" applyFill="1" applyBorder="1" applyAlignment="1">
      <alignment horizontal="right" vertical="center" wrapText="1" indent="1"/>
    </xf>
    <xf numFmtId="9" fontId="6" fillId="6" borderId="4" xfId="2" applyNumberFormat="1" applyFont="1" applyFill="1" applyBorder="1" applyAlignment="1">
      <alignment horizontal="right" vertical="center" wrapText="1" indent="1"/>
    </xf>
    <xf numFmtId="10" fontId="8" fillId="3" borderId="4" xfId="2" applyNumberFormat="1" applyFont="1" applyFill="1" applyBorder="1" applyAlignment="1">
      <alignment horizontal="right" vertical="center" wrapText="1" indent="1"/>
    </xf>
    <xf numFmtId="10" fontId="8" fillId="6" borderId="4" xfId="2" applyNumberFormat="1" applyFont="1" applyFill="1" applyBorder="1" applyAlignment="1">
      <alignment horizontal="right" vertical="center" wrapText="1" indent="1"/>
    </xf>
    <xf numFmtId="9" fontId="6" fillId="7" borderId="4" xfId="2" applyNumberFormat="1" applyFont="1" applyFill="1" applyBorder="1" applyAlignment="1">
      <alignment horizontal="right" vertical="center" wrapText="1" indent="1"/>
    </xf>
    <xf numFmtId="10" fontId="8" fillId="0" borderId="4" xfId="2" applyNumberFormat="1" applyFont="1" applyFill="1" applyBorder="1" applyAlignment="1">
      <alignment horizontal="right" vertical="center" wrapText="1" indent="1"/>
    </xf>
    <xf numFmtId="0" fontId="6" fillId="5" borderId="9" xfId="0" applyFont="1" applyFill="1" applyBorder="1" applyAlignment="1">
      <alignment vertical="center" wrapText="1"/>
    </xf>
    <xf numFmtId="0" fontId="6" fillId="5" borderId="2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horizontal="left" vertical="center" wrapText="1"/>
    </xf>
    <xf numFmtId="10" fontId="6" fillId="6" borderId="4" xfId="2" applyNumberFormat="1" applyFont="1" applyFill="1" applyBorder="1" applyAlignment="1">
      <alignment horizontal="right" vertical="center" wrapText="1" indent="1"/>
    </xf>
    <xf numFmtId="3" fontId="8" fillId="2" borderId="4" xfId="0" applyNumberFormat="1" applyFont="1" applyFill="1" applyBorder="1" applyAlignment="1">
      <alignment horizontal="right" vertical="center" wrapText="1" indent="1"/>
    </xf>
    <xf numFmtId="3" fontId="8" fillId="7" borderId="4" xfId="0" applyNumberFormat="1" applyFont="1" applyFill="1" applyBorder="1" applyAlignment="1">
      <alignment horizontal="right" vertical="center" wrapText="1" indent="1"/>
    </xf>
    <xf numFmtId="3" fontId="8" fillId="8" borderId="4" xfId="0" applyNumberFormat="1" applyFont="1" applyFill="1" applyBorder="1" applyAlignment="1">
      <alignment horizontal="right" vertical="center" wrapText="1" indent="1"/>
    </xf>
    <xf numFmtId="10" fontId="8" fillId="8" borderId="4" xfId="2" applyNumberFormat="1" applyFont="1" applyFill="1" applyBorder="1" applyAlignment="1">
      <alignment horizontal="right" vertical="center" wrapText="1" indent="1"/>
    </xf>
    <xf numFmtId="10" fontId="8" fillId="2" borderId="4" xfId="0" applyNumberFormat="1" applyFont="1" applyFill="1" applyBorder="1" applyAlignment="1">
      <alignment horizontal="right" vertical="center" wrapText="1" indent="1"/>
    </xf>
    <xf numFmtId="3" fontId="6" fillId="8" borderId="4" xfId="0" applyNumberFormat="1" applyFont="1" applyFill="1" applyBorder="1" applyAlignment="1">
      <alignment horizontal="right" vertical="center" wrapText="1" indent="1"/>
    </xf>
    <xf numFmtId="9" fontId="6" fillId="8" borderId="4" xfId="2" applyNumberFormat="1" applyFont="1" applyFill="1" applyBorder="1" applyAlignment="1">
      <alignment horizontal="right" vertical="center" wrapText="1" indent="1"/>
    </xf>
    <xf numFmtId="164" fontId="6" fillId="8" borderId="4" xfId="2" applyNumberFormat="1" applyFont="1" applyFill="1" applyBorder="1" applyAlignment="1">
      <alignment horizontal="right" vertical="center" wrapText="1" indent="1"/>
    </xf>
    <xf numFmtId="0" fontId="6" fillId="3" borderId="5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6" fillId="5" borderId="13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6" fillId="5" borderId="13" xfId="0" applyFont="1" applyFill="1" applyBorder="1" applyAlignment="1">
      <alignment horizontal="left" vertical="center" wrapText="1"/>
    </xf>
    <xf numFmtId="0" fontId="6" fillId="5" borderId="14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/>
    </xf>
    <xf numFmtId="0" fontId="6" fillId="5" borderId="12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left" vertical="center"/>
    </xf>
    <xf numFmtId="0" fontId="6" fillId="5" borderId="11" xfId="0" applyFont="1" applyFill="1" applyBorder="1" applyAlignment="1">
      <alignment horizontal="left" vertical="center"/>
    </xf>
    <xf numFmtId="0" fontId="6" fillId="5" borderId="14" xfId="0" applyNumberFormat="1" applyFont="1" applyFill="1" applyBorder="1" applyAlignment="1">
      <alignment horizontal="center" vertical="center" wrapText="1"/>
    </xf>
    <xf numFmtId="0" fontId="6" fillId="5" borderId="4" xfId="0" applyNumberFormat="1" applyFont="1" applyFill="1" applyBorder="1" applyAlignment="1">
      <alignment horizontal="center" vertical="center" wrapText="1"/>
    </xf>
  </cellXfs>
  <cellStyles count="12">
    <cellStyle name="Normal" xfId="0" builtinId="0"/>
    <cellStyle name="Normal_Hoja2" xfId="1" xr:uid="{00000000-0005-0000-0000-000001000000}"/>
    <cellStyle name="Porcentaje" xfId="2" builtinId="5"/>
    <cellStyle name="style1494360747153" xfId="3" xr:uid="{00000000-0005-0000-0000-000003000000}"/>
    <cellStyle name="style1494360747338" xfId="4" xr:uid="{00000000-0005-0000-0000-000004000000}"/>
    <cellStyle name="style1494360747527" xfId="5" xr:uid="{00000000-0005-0000-0000-000005000000}"/>
    <cellStyle name="style1499892071129" xfId="6" xr:uid="{00000000-0005-0000-0000-000006000000}"/>
    <cellStyle name="style1499892071316" xfId="7" xr:uid="{00000000-0005-0000-0000-000007000000}"/>
    <cellStyle name="style1507045828099" xfId="8" xr:uid="{00000000-0005-0000-0000-000008000000}"/>
    <cellStyle name="style1513803214616" xfId="9" xr:uid="{00000000-0005-0000-0000-000009000000}"/>
    <cellStyle name="style1513803214811" xfId="10" xr:uid="{00000000-0005-0000-0000-00000A000000}"/>
    <cellStyle name="style1513803215011" xfId="11" xr:uid="{00000000-0005-0000-0000-00000B000000}"/>
  </cellStyles>
  <dxfs count="0"/>
  <tableStyles count="0" defaultTableStyle="TableStyleMedium2" defaultPivotStyle="PivotStyleLight16"/>
  <colors>
    <mruColors>
      <color rgb="FFE1E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95249</xdr:rowOff>
    </xdr:from>
    <xdr:to>
      <xdr:col>1</xdr:col>
      <xdr:colOff>419100</xdr:colOff>
      <xdr:row>6</xdr:row>
      <xdr:rowOff>123824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49"/>
          <a:ext cx="1333500" cy="117157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104774</xdr:colOff>
      <xdr:row>0</xdr:row>
      <xdr:rowOff>142875</xdr:rowOff>
    </xdr:from>
    <xdr:to>
      <xdr:col>5</xdr:col>
      <xdr:colOff>476249</xdr:colOff>
      <xdr:row>6</xdr:row>
      <xdr:rowOff>157404</xdr:rowOff>
    </xdr:to>
    <xdr:pic>
      <xdr:nvPicPr>
        <xdr:cNvPr id="4" name="Imagen 5">
          <a:extLst>
            <a:ext uri="{FF2B5EF4-FFF2-40B4-BE49-F238E27FC236}">
              <a16:creationId xmlns:a16="http://schemas.microsoft.com/office/drawing/2014/main" id="{AAFB527D-23FE-4881-8911-C5D305E74B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4" y="142875"/>
          <a:ext cx="2009775" cy="11575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G186"/>
  <sheetViews>
    <sheetView showGridLines="0" tabSelected="1" view="pageBreakPreview" topLeftCell="A154" zoomScale="110" zoomScaleNormal="100" zoomScaleSheetLayoutView="110" workbookViewId="0">
      <selection activeCell="C176" sqref="C176:C178"/>
    </sheetView>
  </sheetViews>
  <sheetFormatPr baseColWidth="10" defaultRowHeight="15" x14ac:dyDescent="0.25"/>
  <cols>
    <col min="1" max="1" width="14.5703125" style="3" customWidth="1"/>
    <col min="2" max="2" width="63.140625" style="2" customWidth="1"/>
    <col min="3" max="6" width="12.28515625" style="2" customWidth="1"/>
  </cols>
  <sheetData>
    <row r="7" spans="1:6" x14ac:dyDescent="0.25">
      <c r="B7" s="23"/>
    </row>
    <row r="9" spans="1:6" ht="23.25" x14ac:dyDescent="0.35">
      <c r="A9" s="50" t="s">
        <v>84</v>
      </c>
      <c r="B9" s="50"/>
      <c r="C9" s="50"/>
      <c r="D9" s="50"/>
      <c r="E9" s="50"/>
      <c r="F9" s="50"/>
    </row>
    <row r="10" spans="1:6" ht="15" customHeight="1" x14ac:dyDescent="0.35">
      <c r="B10" s="4"/>
      <c r="C10" s="4"/>
      <c r="D10" s="4"/>
      <c r="E10" s="4"/>
      <c r="F10" s="4"/>
    </row>
    <row r="11" spans="1:6" s="10" customFormat="1" ht="15" customHeight="1" x14ac:dyDescent="0.35">
      <c r="A11" s="3"/>
      <c r="B11" s="4"/>
      <c r="C11" s="4"/>
      <c r="D11" s="4"/>
      <c r="E11" s="4"/>
      <c r="F11" s="4"/>
    </row>
    <row r="12" spans="1:6" ht="15" customHeight="1" x14ac:dyDescent="0.35">
      <c r="A12" s="59" t="s">
        <v>85</v>
      </c>
      <c r="B12" s="59"/>
      <c r="C12" s="59"/>
      <c r="D12" s="59"/>
      <c r="E12" s="59"/>
      <c r="F12" s="4"/>
    </row>
    <row r="13" spans="1:6" x14ac:dyDescent="0.25">
      <c r="A13" s="51"/>
      <c r="B13" s="52"/>
      <c r="C13" s="12" t="s">
        <v>22</v>
      </c>
      <c r="D13" s="12" t="s">
        <v>3</v>
      </c>
      <c r="E13" s="12" t="s">
        <v>26</v>
      </c>
      <c r="F13" s="5"/>
    </row>
    <row r="14" spans="1:6" s="10" customFormat="1" ht="15.75" thickBot="1" x14ac:dyDescent="0.3">
      <c r="A14" s="32"/>
      <c r="B14" s="13" t="s">
        <v>67</v>
      </c>
      <c r="C14" s="16">
        <v>3359639</v>
      </c>
      <c r="D14" s="25">
        <f>C14/C27</f>
        <v>0.93203202872742597</v>
      </c>
      <c r="E14" s="25">
        <f>D14</f>
        <v>0.93203202872742597</v>
      </c>
      <c r="F14" s="5"/>
    </row>
    <row r="15" spans="1:6" s="10" customFormat="1" ht="15.75" thickBot="1" x14ac:dyDescent="0.3">
      <c r="A15" s="33"/>
      <c r="B15" s="13" t="s">
        <v>45</v>
      </c>
      <c r="C15" s="14">
        <v>223024</v>
      </c>
      <c r="D15" s="26">
        <f t="shared" ref="D15:D26" si="0">C15/$C$27</f>
        <v>6.18713829595696E-2</v>
      </c>
      <c r="E15" s="26">
        <f>E14+D15</f>
        <v>0.99390341168699559</v>
      </c>
      <c r="F15" s="5"/>
    </row>
    <row r="16" spans="1:6" s="10" customFormat="1" ht="15.75" thickBot="1" x14ac:dyDescent="0.3">
      <c r="A16" s="33"/>
      <c r="B16" s="13" t="s">
        <v>46</v>
      </c>
      <c r="C16" s="16">
        <v>19439</v>
      </c>
      <c r="D16" s="25">
        <f t="shared" si="0"/>
        <v>5.39277303496966E-3</v>
      </c>
      <c r="E16" s="25">
        <f t="shared" ref="E16:E25" si="1">E15+D16</f>
        <v>0.99929618472196524</v>
      </c>
      <c r="F16" s="5"/>
    </row>
    <row r="17" spans="1:7" s="10" customFormat="1" ht="15.75" thickBot="1" x14ac:dyDescent="0.3">
      <c r="A17" s="33"/>
      <c r="B17" s="13" t="s">
        <v>47</v>
      </c>
      <c r="C17" s="14">
        <v>1877</v>
      </c>
      <c r="D17" s="26">
        <f t="shared" si="0"/>
        <v>5.2071788603518963E-4</v>
      </c>
      <c r="E17" s="26">
        <f t="shared" si="1"/>
        <v>0.99981690260800038</v>
      </c>
      <c r="F17" s="5"/>
    </row>
    <row r="18" spans="1:7" s="10" customFormat="1" ht="15.75" thickBot="1" x14ac:dyDescent="0.3">
      <c r="A18" s="33"/>
      <c r="B18" s="13" t="s">
        <v>59</v>
      </c>
      <c r="C18" s="16">
        <v>329</v>
      </c>
      <c r="D18" s="25">
        <f t="shared" si="0"/>
        <v>9.1271275708885139E-5</v>
      </c>
      <c r="E18" s="25">
        <f t="shared" si="1"/>
        <v>0.99990817388370923</v>
      </c>
      <c r="F18" s="5"/>
    </row>
    <row r="19" spans="1:7" s="10" customFormat="1" ht="15.75" thickBot="1" x14ac:dyDescent="0.3">
      <c r="A19" s="33"/>
      <c r="B19" s="13" t="s">
        <v>76</v>
      </c>
      <c r="C19" s="14">
        <v>137</v>
      </c>
      <c r="D19" s="26">
        <f t="shared" si="0"/>
        <v>3.8006579854459765E-5</v>
      </c>
      <c r="E19" s="26">
        <f t="shared" si="1"/>
        <v>0.99994618046356365</v>
      </c>
      <c r="F19" s="5"/>
    </row>
    <row r="20" spans="1:7" s="10" customFormat="1" ht="15.75" thickBot="1" x14ac:dyDescent="0.3">
      <c r="A20" s="33"/>
      <c r="B20" s="13" t="s">
        <v>77</v>
      </c>
      <c r="C20" s="37">
        <v>88</v>
      </c>
      <c r="D20" s="25">
        <f t="shared" si="0"/>
        <v>2.441298559994496E-5</v>
      </c>
      <c r="E20" s="25">
        <f t="shared" si="1"/>
        <v>0.99997059344916361</v>
      </c>
      <c r="F20" s="5"/>
    </row>
    <row r="21" spans="1:7" s="10" customFormat="1" ht="15.75" thickBot="1" x14ac:dyDescent="0.3">
      <c r="A21" s="33"/>
      <c r="B21" s="13" t="s">
        <v>78</v>
      </c>
      <c r="C21" s="14">
        <v>56</v>
      </c>
      <c r="D21" s="26">
        <f t="shared" si="0"/>
        <v>1.5535536290874064E-5</v>
      </c>
      <c r="E21" s="26">
        <f t="shared" si="1"/>
        <v>0.99998612898545447</v>
      </c>
      <c r="F21" s="5"/>
    </row>
    <row r="22" spans="1:7" s="10" customFormat="1" ht="15.75" thickBot="1" x14ac:dyDescent="0.3">
      <c r="A22" s="33"/>
      <c r="B22" s="13" t="s">
        <v>79</v>
      </c>
      <c r="C22" s="37">
        <v>32</v>
      </c>
      <c r="D22" s="25">
        <f t="shared" si="0"/>
        <v>8.8774493090708941E-6</v>
      </c>
      <c r="E22" s="25">
        <f t="shared" si="1"/>
        <v>0.99999500643476358</v>
      </c>
      <c r="F22" s="5"/>
    </row>
    <row r="23" spans="1:7" s="10" customFormat="1" ht="15.75" thickBot="1" x14ac:dyDescent="0.3">
      <c r="A23" s="33"/>
      <c r="B23" s="13" t="s">
        <v>80</v>
      </c>
      <c r="C23" s="38">
        <v>11</v>
      </c>
      <c r="D23" s="26">
        <f t="shared" si="0"/>
        <v>3.05162319999312E-6</v>
      </c>
      <c r="E23" s="26">
        <f t="shared" si="1"/>
        <v>0.9999980580579636</v>
      </c>
      <c r="F23" s="5"/>
    </row>
    <row r="24" spans="1:7" s="10" customFormat="1" ht="15.75" thickBot="1" x14ac:dyDescent="0.3">
      <c r="A24" s="33"/>
      <c r="B24" s="13" t="s">
        <v>81</v>
      </c>
      <c r="C24" s="37">
        <v>4</v>
      </c>
      <c r="D24" s="25">
        <f t="shared" si="0"/>
        <v>1.1096811636338618E-6</v>
      </c>
      <c r="E24" s="25">
        <f t="shared" si="1"/>
        <v>0.99999916773912723</v>
      </c>
      <c r="F24" s="5"/>
    </row>
    <row r="25" spans="1:7" s="10" customFormat="1" ht="15.75" thickBot="1" x14ac:dyDescent="0.3">
      <c r="A25" s="33"/>
      <c r="B25" s="13" t="s">
        <v>82</v>
      </c>
      <c r="C25" s="14">
        <v>2</v>
      </c>
      <c r="D25" s="25">
        <f t="shared" si="0"/>
        <v>5.5484058181693088E-7</v>
      </c>
      <c r="E25" s="25">
        <f t="shared" si="1"/>
        <v>0.99999972257970904</v>
      </c>
      <c r="F25" s="5"/>
    </row>
    <row r="26" spans="1:7" s="10" customFormat="1" ht="15.75" thickBot="1" x14ac:dyDescent="0.3">
      <c r="A26" s="33"/>
      <c r="B26" s="13" t="s">
        <v>83</v>
      </c>
      <c r="C26" s="37">
        <v>1</v>
      </c>
      <c r="D26" s="25">
        <f t="shared" si="0"/>
        <v>2.7742029090846544E-7</v>
      </c>
      <c r="E26" s="25">
        <f>E24+D26</f>
        <v>0.99999944515941819</v>
      </c>
      <c r="F26" s="5"/>
    </row>
    <row r="27" spans="1:7" ht="15.75" thickBot="1" x14ac:dyDescent="0.3">
      <c r="A27" s="34"/>
      <c r="B27" s="13" t="s">
        <v>0</v>
      </c>
      <c r="C27" s="18">
        <v>3604639</v>
      </c>
      <c r="D27" s="27">
        <v>1</v>
      </c>
      <c r="E27" s="15"/>
      <c r="F27" s="5"/>
    </row>
    <row r="28" spans="1:7" x14ac:dyDescent="0.25">
      <c r="A28" s="45" t="s">
        <v>60</v>
      </c>
      <c r="B28" s="45"/>
      <c r="C28" s="45"/>
      <c r="D28" s="45"/>
      <c r="E28" s="45"/>
      <c r="F28" s="21"/>
      <c r="G28" s="10"/>
    </row>
    <row r="29" spans="1:7" ht="15" customHeight="1" x14ac:dyDescent="0.25">
      <c r="A29" s="47" t="s">
        <v>61</v>
      </c>
      <c r="B29" s="47"/>
      <c r="C29" s="47"/>
      <c r="D29" s="47"/>
      <c r="E29" s="47"/>
      <c r="F29" s="6"/>
      <c r="G29" s="10"/>
    </row>
    <row r="30" spans="1:7" ht="15" customHeight="1" x14ac:dyDescent="0.25">
      <c r="A30" s="46" t="s">
        <v>48</v>
      </c>
      <c r="B30" s="46"/>
      <c r="C30" s="46"/>
      <c r="D30" s="46"/>
      <c r="E30" s="46"/>
      <c r="F30" s="6"/>
      <c r="G30" s="10"/>
    </row>
    <row r="31" spans="1:7" ht="15" customHeight="1" x14ac:dyDescent="0.25">
      <c r="A31" s="46" t="s">
        <v>49</v>
      </c>
      <c r="B31" s="46"/>
      <c r="C31" s="46"/>
      <c r="D31" s="46"/>
      <c r="E31" s="46"/>
      <c r="F31" s="6"/>
      <c r="G31" s="10"/>
    </row>
    <row r="32" spans="1:7" ht="15" customHeight="1" x14ac:dyDescent="0.25">
      <c r="A32" s="46" t="s">
        <v>50</v>
      </c>
      <c r="B32" s="46"/>
      <c r="C32" s="46"/>
      <c r="D32" s="46"/>
      <c r="E32" s="46"/>
      <c r="F32" s="6"/>
      <c r="G32" s="10"/>
    </row>
    <row r="33" spans="1:7" ht="15" customHeight="1" x14ac:dyDescent="0.25">
      <c r="A33" s="9"/>
      <c r="B33" s="6"/>
      <c r="C33" s="6"/>
      <c r="D33" s="6"/>
      <c r="E33" s="6"/>
      <c r="F33" s="6"/>
      <c r="G33" s="10"/>
    </row>
    <row r="34" spans="1:7" ht="15" customHeight="1" x14ac:dyDescent="0.25">
      <c r="A34" s="9"/>
      <c r="B34" s="6"/>
      <c r="C34" s="6"/>
      <c r="D34" s="6"/>
      <c r="E34" s="6"/>
      <c r="F34" s="6"/>
      <c r="G34" s="10"/>
    </row>
    <row r="35" spans="1:7" ht="15" customHeight="1" x14ac:dyDescent="0.25">
      <c r="A35" s="59" t="s">
        <v>86</v>
      </c>
      <c r="B35" s="59"/>
      <c r="C35" s="59"/>
      <c r="D35" s="59"/>
      <c r="E35" s="59"/>
      <c r="F35" s="6"/>
      <c r="G35" s="10"/>
    </row>
    <row r="36" spans="1:7" ht="15.75" customHeight="1" x14ac:dyDescent="0.25">
      <c r="A36" s="51"/>
      <c r="B36" s="52"/>
      <c r="C36" s="12" t="s">
        <v>22</v>
      </c>
      <c r="D36" s="12" t="s">
        <v>3</v>
      </c>
      <c r="E36" s="12" t="s">
        <v>26</v>
      </c>
      <c r="F36" s="8"/>
      <c r="G36" s="10"/>
    </row>
    <row r="37" spans="1:7" ht="15.75" thickBot="1" x14ac:dyDescent="0.3">
      <c r="A37" s="53" t="s">
        <v>64</v>
      </c>
      <c r="B37" s="13" t="s">
        <v>65</v>
      </c>
      <c r="C37" s="16">
        <v>1863347</v>
      </c>
      <c r="D37" s="28">
        <f>C37/C40</f>
        <v>0.51693026680341636</v>
      </c>
      <c r="E37" s="28">
        <f>+D37</f>
        <v>0.51693026680341636</v>
      </c>
      <c r="F37" s="8"/>
      <c r="G37" s="10"/>
    </row>
    <row r="38" spans="1:7" ht="15.75" customHeight="1" thickBot="1" x14ac:dyDescent="0.3">
      <c r="A38" s="54"/>
      <c r="B38" s="13" t="s">
        <v>66</v>
      </c>
      <c r="C38" s="14">
        <v>1741288</v>
      </c>
      <c r="D38" s="29">
        <f>C38/C40</f>
        <v>0.48306862351542001</v>
      </c>
      <c r="E38" s="15">
        <f>+E37+D38</f>
        <v>0.99999889031883638</v>
      </c>
      <c r="F38"/>
      <c r="G38" s="10"/>
    </row>
    <row r="39" spans="1:7" ht="15.75" thickBot="1" x14ac:dyDescent="0.3">
      <c r="A39" s="54"/>
      <c r="B39" s="13" t="s">
        <v>44</v>
      </c>
      <c r="C39" s="16">
        <v>4</v>
      </c>
      <c r="D39" s="28">
        <f>C39/C40</f>
        <v>1.1096811636338618E-6</v>
      </c>
      <c r="E39" s="17">
        <f>+E38+D39</f>
        <v>1</v>
      </c>
      <c r="F39"/>
      <c r="G39" s="10"/>
    </row>
    <row r="40" spans="1:7" ht="15.75" thickBot="1" x14ac:dyDescent="0.3">
      <c r="A40" s="55"/>
      <c r="B40" s="13" t="s">
        <v>0</v>
      </c>
      <c r="C40" s="18">
        <f>C37+C38+C39</f>
        <v>3604639</v>
      </c>
      <c r="D40" s="27">
        <v>1</v>
      </c>
      <c r="E40" s="19"/>
      <c r="F40"/>
      <c r="G40" s="10"/>
    </row>
    <row r="41" spans="1:7" x14ac:dyDescent="0.25">
      <c r="A41" s="46" t="s">
        <v>62</v>
      </c>
      <c r="B41" s="46"/>
      <c r="C41" s="46"/>
      <c r="D41" s="46"/>
      <c r="E41" s="46"/>
      <c r="F41"/>
      <c r="G41" s="10"/>
    </row>
    <row r="42" spans="1:7" x14ac:dyDescent="0.25">
      <c r="A42" s="9"/>
      <c r="B42" s="8"/>
      <c r="C42" s="8"/>
      <c r="D42" s="8"/>
      <c r="E42" s="8"/>
      <c r="F42"/>
      <c r="G42" s="10"/>
    </row>
    <row r="43" spans="1:7" ht="15" customHeight="1" x14ac:dyDescent="0.25">
      <c r="A43" s="7"/>
      <c r="B43" s="6"/>
      <c r="C43" s="6"/>
      <c r="D43" s="6"/>
      <c r="E43" s="6"/>
      <c r="F43"/>
    </row>
    <row r="44" spans="1:7" ht="15" customHeight="1" x14ac:dyDescent="0.25">
      <c r="A44" s="59" t="s">
        <v>87</v>
      </c>
      <c r="B44" s="59"/>
      <c r="C44" s="59"/>
      <c r="D44" s="59"/>
      <c r="E44" s="59"/>
      <c r="F44" s="6"/>
    </row>
    <row r="45" spans="1:7" ht="15.75" customHeight="1" x14ac:dyDescent="0.25">
      <c r="A45" s="51"/>
      <c r="B45" s="52"/>
      <c r="C45" s="12" t="s">
        <v>22</v>
      </c>
      <c r="D45" s="12" t="s">
        <v>3</v>
      </c>
      <c r="E45" s="12" t="s">
        <v>26</v>
      </c>
      <c r="F45" s="8"/>
    </row>
    <row r="46" spans="1:7" ht="15.75" customHeight="1" thickBot="1" x14ac:dyDescent="0.3">
      <c r="A46" s="48" t="s">
        <v>24</v>
      </c>
      <c r="B46" s="13" t="s">
        <v>1</v>
      </c>
      <c r="C46" s="14">
        <v>1372953</v>
      </c>
      <c r="D46" s="26">
        <f>C46/C50</f>
        <v>0.38088502066365038</v>
      </c>
      <c r="E46" s="26">
        <f>D46</f>
        <v>0.38088502066365038</v>
      </c>
      <c r="F46" s="1"/>
    </row>
    <row r="47" spans="1:7" ht="15.75" customHeight="1" thickBot="1" x14ac:dyDescent="0.3">
      <c r="A47" s="49"/>
      <c r="B47" s="13" t="s">
        <v>2</v>
      </c>
      <c r="C47" s="16">
        <v>2121172</v>
      </c>
      <c r="D47" s="25">
        <f>C47/C50</f>
        <v>0.58845615330689149</v>
      </c>
      <c r="E47" s="25">
        <f>E46+D47</f>
        <v>0.96934117397054187</v>
      </c>
      <c r="F47" s="1"/>
    </row>
    <row r="48" spans="1:7" ht="15.75" thickBot="1" x14ac:dyDescent="0.3">
      <c r="A48" s="49"/>
      <c r="B48" s="13" t="s">
        <v>25</v>
      </c>
      <c r="C48" s="14">
        <v>46765</v>
      </c>
      <c r="D48" s="26">
        <f>C48/C50</f>
        <v>1.2973559904334388E-2</v>
      </c>
      <c r="E48" s="26">
        <f>E47+D48</f>
        <v>0.98231473387487622</v>
      </c>
      <c r="F48" s="1"/>
    </row>
    <row r="49" spans="1:7" ht="15.75" thickBot="1" x14ac:dyDescent="0.3">
      <c r="A49" s="49"/>
      <c r="B49" s="13" t="s">
        <v>68</v>
      </c>
      <c r="C49" s="16">
        <v>63749</v>
      </c>
      <c r="D49" s="25">
        <f>C49/C50</f>
        <v>1.7685266125123764E-2</v>
      </c>
      <c r="E49" s="25">
        <f>E48+D49</f>
        <v>1</v>
      </c>
      <c r="F49" s="1"/>
    </row>
    <row r="50" spans="1:7" ht="15.75" thickBot="1" x14ac:dyDescent="0.3">
      <c r="A50" s="49"/>
      <c r="B50" s="13" t="s">
        <v>0</v>
      </c>
      <c r="C50" s="18">
        <v>3604639</v>
      </c>
      <c r="D50" s="27">
        <v>1</v>
      </c>
      <c r="E50" s="19"/>
      <c r="F50" s="1"/>
    </row>
    <row r="51" spans="1:7" x14ac:dyDescent="0.25">
      <c r="A51" s="46" t="s">
        <v>62</v>
      </c>
      <c r="B51" s="46"/>
      <c r="C51" s="46"/>
      <c r="D51" s="46"/>
      <c r="E51" s="46"/>
      <c r="F51" s="1"/>
    </row>
    <row r="52" spans="1:7" ht="15" customHeight="1" x14ac:dyDescent="0.25">
      <c r="A52" s="9"/>
      <c r="B52" s="8"/>
      <c r="C52" s="8"/>
      <c r="D52" s="8"/>
      <c r="E52" s="8"/>
      <c r="F52" s="8"/>
    </row>
    <row r="53" spans="1:7" ht="15" customHeight="1" x14ac:dyDescent="0.25">
      <c r="A53" s="7"/>
      <c r="B53" s="6"/>
      <c r="C53" s="6"/>
      <c r="D53" s="6"/>
      <c r="E53" s="6"/>
      <c r="F53" s="8"/>
    </row>
    <row r="54" spans="1:7" ht="15.75" customHeight="1" x14ac:dyDescent="0.25">
      <c r="A54" s="59" t="s">
        <v>88</v>
      </c>
      <c r="B54" s="59"/>
      <c r="C54" s="59"/>
      <c r="D54" s="59"/>
      <c r="E54" s="59"/>
      <c r="F54" s="6"/>
    </row>
    <row r="55" spans="1:7" s="2" customFormat="1" x14ac:dyDescent="0.25">
      <c r="A55" s="51"/>
      <c r="B55" s="52"/>
      <c r="C55" s="12" t="s">
        <v>22</v>
      </c>
      <c r="D55" s="12" t="s">
        <v>3</v>
      </c>
      <c r="E55" s="12" t="s">
        <v>26</v>
      </c>
      <c r="F55" s="8"/>
      <c r="G55"/>
    </row>
    <row r="56" spans="1:7" ht="15.75" thickBot="1" x14ac:dyDescent="0.3">
      <c r="A56" s="56" t="s">
        <v>21</v>
      </c>
      <c r="B56" s="13" t="s">
        <v>20</v>
      </c>
      <c r="C56" s="14">
        <v>55911</v>
      </c>
      <c r="D56" s="29">
        <f>+C56/$C$72</f>
        <v>1.5510845884983212E-2</v>
      </c>
      <c r="E56" s="29">
        <f>+D56</f>
        <v>1.5510845884983212E-2</v>
      </c>
      <c r="F56"/>
    </row>
    <row r="57" spans="1:7" ht="15.75" customHeight="1" thickBot="1" x14ac:dyDescent="0.3">
      <c r="A57" s="57"/>
      <c r="B57" s="13" t="s">
        <v>7</v>
      </c>
      <c r="C57" s="16">
        <v>83740</v>
      </c>
      <c r="D57" s="28">
        <f t="shared" ref="D57:D72" si="2">+C57/$C$72</f>
        <v>2.3231175160674897E-2</v>
      </c>
      <c r="E57" s="28">
        <f>+E56+D57</f>
        <v>3.8742021045658111E-2</v>
      </c>
    </row>
    <row r="58" spans="1:7" ht="15.75" thickBot="1" x14ac:dyDescent="0.3">
      <c r="A58" s="57"/>
      <c r="B58" s="13" t="s">
        <v>8</v>
      </c>
      <c r="C58" s="14">
        <v>130241</v>
      </c>
      <c r="D58" s="29">
        <f t="shared" si="2"/>
        <v>3.6131496108209447E-2</v>
      </c>
      <c r="E58" s="29">
        <f t="shared" ref="E58:E71" si="3">+E57+D58</f>
        <v>7.4873517153867558E-2</v>
      </c>
      <c r="F58"/>
    </row>
    <row r="59" spans="1:7" ht="15.75" thickBot="1" x14ac:dyDescent="0.3">
      <c r="A59" s="57"/>
      <c r="B59" s="13" t="s">
        <v>9</v>
      </c>
      <c r="C59" s="16">
        <v>68218</v>
      </c>
      <c r="D59" s="28">
        <f t="shared" si="2"/>
        <v>1.8925057405193697E-2</v>
      </c>
      <c r="E59" s="28">
        <f t="shared" si="3"/>
        <v>9.3798574559061251E-2</v>
      </c>
      <c r="F59"/>
    </row>
    <row r="60" spans="1:7" ht="15.75" thickBot="1" x14ac:dyDescent="0.3">
      <c r="A60" s="57"/>
      <c r="B60" s="13" t="s">
        <v>10</v>
      </c>
      <c r="C60" s="14">
        <v>172076</v>
      </c>
      <c r="D60" s="29">
        <f t="shared" si="2"/>
        <v>4.7737373978365104E-2</v>
      </c>
      <c r="E60" s="29">
        <f t="shared" si="3"/>
        <v>0.14153594853742635</v>
      </c>
      <c r="F60"/>
    </row>
    <row r="61" spans="1:7" ht="15.75" thickBot="1" x14ac:dyDescent="0.3">
      <c r="A61" s="57"/>
      <c r="B61" s="13" t="s">
        <v>11</v>
      </c>
      <c r="C61" s="16">
        <v>365745</v>
      </c>
      <c r="D61" s="28">
        <f t="shared" si="2"/>
        <v>0.1014650842983167</v>
      </c>
      <c r="E61" s="28">
        <f t="shared" si="3"/>
        <v>0.24300103283574304</v>
      </c>
      <c r="F61"/>
      <c r="G61" s="10"/>
    </row>
    <row r="62" spans="1:7" ht="15.75" thickBot="1" x14ac:dyDescent="0.3">
      <c r="A62" s="57"/>
      <c r="B62" s="13" t="s">
        <v>18</v>
      </c>
      <c r="C62" s="14">
        <v>1324092</v>
      </c>
      <c r="D62" s="29">
        <f t="shared" si="2"/>
        <v>0.36732998782957182</v>
      </c>
      <c r="E62" s="29">
        <f t="shared" si="3"/>
        <v>0.61033102066531486</v>
      </c>
      <c r="F62"/>
    </row>
    <row r="63" spans="1:7" ht="15.75" thickBot="1" x14ac:dyDescent="0.3">
      <c r="A63" s="57"/>
      <c r="B63" s="13" t="s">
        <v>12</v>
      </c>
      <c r="C63" s="16">
        <v>197682</v>
      </c>
      <c r="D63" s="28">
        <f t="shared" si="2"/>
        <v>5.484099794736727E-2</v>
      </c>
      <c r="E63" s="28">
        <f t="shared" si="3"/>
        <v>0.66517201861268216</v>
      </c>
      <c r="F63"/>
      <c r="G63" s="10"/>
    </row>
    <row r="64" spans="1:7" ht="15.75" thickBot="1" x14ac:dyDescent="0.3">
      <c r="A64" s="57"/>
      <c r="B64" s="13" t="s">
        <v>13</v>
      </c>
      <c r="C64" s="14">
        <v>226414</v>
      </c>
      <c r="D64" s="29">
        <f t="shared" si="2"/>
        <v>6.2811837745749291E-2</v>
      </c>
      <c r="E64" s="29">
        <f t="shared" si="3"/>
        <v>0.72798385635843144</v>
      </c>
      <c r="F64"/>
    </row>
    <row r="65" spans="1:7" ht="15.75" thickBot="1" x14ac:dyDescent="0.3">
      <c r="A65" s="57"/>
      <c r="B65" s="13" t="s">
        <v>73</v>
      </c>
      <c r="C65" s="16">
        <v>103807</v>
      </c>
      <c r="D65" s="28">
        <f t="shared" si="2"/>
        <v>2.8798168138335072E-2</v>
      </c>
      <c r="E65" s="28">
        <f t="shared" si="3"/>
        <v>0.75678202449676646</v>
      </c>
      <c r="F65"/>
    </row>
    <row r="66" spans="1:7" ht="15.75" thickBot="1" x14ac:dyDescent="0.3">
      <c r="A66" s="57"/>
      <c r="B66" s="13" t="s">
        <v>23</v>
      </c>
      <c r="C66" s="14">
        <v>326636</v>
      </c>
      <c r="D66" s="29">
        <f t="shared" si="2"/>
        <v>9.0615454141177526E-2</v>
      </c>
      <c r="E66" s="29">
        <f t="shared" si="3"/>
        <v>0.84739747863794401</v>
      </c>
      <c r="F66"/>
    </row>
    <row r="67" spans="1:7" ht="15.75" thickBot="1" x14ac:dyDescent="0.3">
      <c r="A67" s="57"/>
      <c r="B67" s="13" t="s">
        <v>14</v>
      </c>
      <c r="C67" s="16">
        <v>218544</v>
      </c>
      <c r="D67" s="28">
        <f t="shared" si="2"/>
        <v>6.0628540056299675E-2</v>
      </c>
      <c r="E67" s="28">
        <f t="shared" si="3"/>
        <v>0.90802601869424371</v>
      </c>
      <c r="F67"/>
    </row>
    <row r="68" spans="1:7" ht="15.75" thickBot="1" x14ac:dyDescent="0.3">
      <c r="A68" s="57"/>
      <c r="B68" s="13" t="s">
        <v>19</v>
      </c>
      <c r="C68" s="14">
        <v>84522</v>
      </c>
      <c r="D68" s="29">
        <f t="shared" si="2"/>
        <v>2.3448117828165319E-2</v>
      </c>
      <c r="E68" s="29">
        <f t="shared" si="3"/>
        <v>0.93147413652240907</v>
      </c>
      <c r="F68"/>
    </row>
    <row r="69" spans="1:7" ht="15.75" thickBot="1" x14ac:dyDescent="0.3">
      <c r="A69" s="57"/>
      <c r="B69" s="13" t="s">
        <v>15</v>
      </c>
      <c r="C69" s="16">
        <v>189569</v>
      </c>
      <c r="D69" s="28">
        <f t="shared" si="2"/>
        <v>5.2590287127226888E-2</v>
      </c>
      <c r="E69" s="28">
        <f t="shared" si="3"/>
        <v>0.98406442364963598</v>
      </c>
      <c r="F69"/>
    </row>
    <row r="70" spans="1:7" ht="15.75" thickBot="1" x14ac:dyDescent="0.3">
      <c r="A70" s="57"/>
      <c r="B70" s="13" t="s">
        <v>16</v>
      </c>
      <c r="C70" s="14">
        <v>26732</v>
      </c>
      <c r="D70" s="29">
        <f t="shared" si="2"/>
        <v>7.4159992165650987E-3</v>
      </c>
      <c r="E70" s="29">
        <f t="shared" si="3"/>
        <v>0.99148042286620108</v>
      </c>
      <c r="F70"/>
    </row>
    <row r="71" spans="1:7" s="10" customFormat="1" ht="15.75" thickBot="1" x14ac:dyDescent="0.3">
      <c r="A71" s="57"/>
      <c r="B71" s="13" t="s">
        <v>17</v>
      </c>
      <c r="C71" s="16">
        <v>30710</v>
      </c>
      <c r="D71" s="28">
        <f t="shared" si="2"/>
        <v>8.519577133798974E-3</v>
      </c>
      <c r="E71" s="28">
        <f t="shared" si="3"/>
        <v>1</v>
      </c>
    </row>
    <row r="72" spans="1:7" ht="15.75" thickBot="1" x14ac:dyDescent="0.3">
      <c r="A72" s="58"/>
      <c r="B72" s="13" t="s">
        <v>0</v>
      </c>
      <c r="C72" s="18">
        <v>3604639</v>
      </c>
      <c r="D72" s="30">
        <f t="shared" si="2"/>
        <v>1</v>
      </c>
      <c r="E72" s="19"/>
      <c r="F72"/>
    </row>
    <row r="73" spans="1:7" x14ac:dyDescent="0.25">
      <c r="A73" s="46" t="s">
        <v>62</v>
      </c>
      <c r="B73" s="46"/>
      <c r="C73" s="46"/>
      <c r="D73" s="46"/>
      <c r="E73" s="46"/>
      <c r="F73"/>
      <c r="G73" s="2"/>
    </row>
    <row r="74" spans="1:7" x14ac:dyDescent="0.25">
      <c r="A74" s="9"/>
      <c r="B74" s="8"/>
      <c r="C74" s="8"/>
      <c r="D74" s="8"/>
      <c r="E74" s="8"/>
      <c r="F74"/>
    </row>
    <row r="75" spans="1:7" ht="15" customHeight="1" x14ac:dyDescent="0.25">
      <c r="A75" s="7"/>
      <c r="B75" s="8"/>
      <c r="C75" s="8"/>
      <c r="D75" s="8"/>
      <c r="E75" s="8"/>
      <c r="F75" s="8"/>
    </row>
    <row r="76" spans="1:7" ht="15.75" customHeight="1" x14ac:dyDescent="0.25">
      <c r="A76" s="59" t="s">
        <v>89</v>
      </c>
      <c r="B76" s="59"/>
      <c r="C76" s="59"/>
      <c r="D76" s="59"/>
      <c r="E76" s="59"/>
      <c r="F76" s="8"/>
    </row>
    <row r="77" spans="1:7" x14ac:dyDescent="0.25">
      <c r="A77" s="51"/>
      <c r="B77" s="52"/>
      <c r="C77" s="12" t="s">
        <v>22</v>
      </c>
      <c r="D77" s="12" t="s">
        <v>3</v>
      </c>
      <c r="E77" s="12" t="s">
        <v>26</v>
      </c>
      <c r="F77" s="8"/>
    </row>
    <row r="78" spans="1:7" ht="15.75" customHeight="1" thickBot="1" x14ac:dyDescent="0.3">
      <c r="A78" s="53" t="s">
        <v>6</v>
      </c>
      <c r="B78" s="13" t="s">
        <v>4</v>
      </c>
      <c r="C78" s="14">
        <v>3304202</v>
      </c>
      <c r="D78" s="29">
        <f>+C78/$C$80</f>
        <v>0.9166526800603334</v>
      </c>
      <c r="E78" s="29">
        <f>+D78</f>
        <v>0.9166526800603334</v>
      </c>
      <c r="F78" s="8"/>
    </row>
    <row r="79" spans="1:7" ht="15.75" thickBot="1" x14ac:dyDescent="0.3">
      <c r="A79" s="54"/>
      <c r="B79" s="13" t="s">
        <v>5</v>
      </c>
      <c r="C79" s="16">
        <v>300437</v>
      </c>
      <c r="D79" s="28">
        <f t="shared" ref="D79:D80" si="4">+C79/$C$80</f>
        <v>8.3347319939666639E-2</v>
      </c>
      <c r="E79" s="28">
        <f>+E78+D79</f>
        <v>1</v>
      </c>
      <c r="F79"/>
    </row>
    <row r="80" spans="1:7" ht="15.75" thickBot="1" x14ac:dyDescent="0.3">
      <c r="A80" s="55"/>
      <c r="B80" s="13" t="s">
        <v>0</v>
      </c>
      <c r="C80" s="18">
        <v>3604639</v>
      </c>
      <c r="D80" s="27">
        <f t="shared" si="4"/>
        <v>1</v>
      </c>
      <c r="E80" s="19"/>
      <c r="F80"/>
    </row>
    <row r="81" spans="1:7" ht="15" customHeight="1" x14ac:dyDescent="0.25">
      <c r="A81" s="46" t="s">
        <v>63</v>
      </c>
      <c r="B81" s="46"/>
      <c r="C81" s="46"/>
      <c r="D81" s="46"/>
      <c r="E81" s="46"/>
      <c r="F81"/>
    </row>
    <row r="82" spans="1:7" x14ac:dyDescent="0.25">
      <c r="A82" s="7"/>
      <c r="B82" s="8"/>
      <c r="C82" s="8"/>
      <c r="D82" s="8"/>
      <c r="E82" s="8"/>
      <c r="F82"/>
    </row>
    <row r="83" spans="1:7" x14ac:dyDescent="0.25">
      <c r="A83" s="7"/>
      <c r="B83" s="8"/>
      <c r="C83" s="8"/>
      <c r="D83" s="8"/>
      <c r="E83" s="8"/>
      <c r="F83" s="8"/>
    </row>
    <row r="84" spans="1:7" ht="15.75" customHeight="1" x14ac:dyDescent="0.25">
      <c r="A84" s="59" t="s">
        <v>90</v>
      </c>
      <c r="B84" s="59"/>
      <c r="C84" s="59"/>
      <c r="D84" s="59"/>
      <c r="E84" s="59"/>
      <c r="F84" s="8"/>
    </row>
    <row r="85" spans="1:7" x14ac:dyDescent="0.25">
      <c r="A85" s="51"/>
      <c r="B85" s="52"/>
      <c r="C85" s="12" t="s">
        <v>22</v>
      </c>
      <c r="D85" s="12" t="s">
        <v>3</v>
      </c>
      <c r="E85" s="12" t="s">
        <v>26</v>
      </c>
      <c r="F85" s="8"/>
    </row>
    <row r="86" spans="1:7" ht="15.75" customHeight="1" thickBot="1" x14ac:dyDescent="0.3">
      <c r="A86" s="20">
        <v>10</v>
      </c>
      <c r="B86" s="13" t="s">
        <v>27</v>
      </c>
      <c r="C86" s="16">
        <v>366623</v>
      </c>
      <c r="D86" s="28">
        <f>+C86/$C$113</f>
        <v>0.10170865931373432</v>
      </c>
      <c r="E86" s="28">
        <f>+D86</f>
        <v>0.10170865931373432</v>
      </c>
      <c r="F86" s="8"/>
    </row>
    <row r="87" spans="1:7" s="2" customFormat="1" ht="15.75" thickBot="1" x14ac:dyDescent="0.3">
      <c r="A87" s="20">
        <v>110</v>
      </c>
      <c r="B87" s="13" t="s">
        <v>28</v>
      </c>
      <c r="C87" s="14">
        <v>1965114</v>
      </c>
      <c r="D87" s="29">
        <f t="shared" ref="D87:D113" si="5">+C87/$C$113</f>
        <v>0.54516249754829815</v>
      </c>
      <c r="E87" s="29">
        <f>+E86+D87</f>
        <v>0.64687115686203245</v>
      </c>
      <c r="F87"/>
      <c r="G87"/>
    </row>
    <row r="88" spans="1:7" s="2" customFormat="1" ht="15.75" thickBot="1" x14ac:dyDescent="0.3">
      <c r="A88" s="20">
        <v>165</v>
      </c>
      <c r="B88" s="13" t="s">
        <v>29</v>
      </c>
      <c r="C88" s="16">
        <v>20218</v>
      </c>
      <c r="D88" s="28">
        <f t="shared" si="5"/>
        <v>5.6088834415873546E-3</v>
      </c>
      <c r="E88" s="28">
        <f t="shared" ref="E88:E112" si="6">+E87+D88</f>
        <v>0.65248004030361983</v>
      </c>
      <c r="G88"/>
    </row>
    <row r="89" spans="1:7" s="2" customFormat="1" ht="15.75" thickBot="1" x14ac:dyDescent="0.3">
      <c r="A89" s="20">
        <v>167</v>
      </c>
      <c r="B89" s="13" t="s">
        <v>30</v>
      </c>
      <c r="C89" s="14">
        <v>6233</v>
      </c>
      <c r="D89" s="29">
        <f t="shared" si="5"/>
        <v>1.7291606732324652E-3</v>
      </c>
      <c r="E89" s="29">
        <f t="shared" si="6"/>
        <v>0.65420920097685231</v>
      </c>
      <c r="G89"/>
    </row>
    <row r="90" spans="1:7" s="2" customFormat="1" ht="15.75" thickBot="1" x14ac:dyDescent="0.3">
      <c r="A90" s="20">
        <v>211</v>
      </c>
      <c r="B90" s="13" t="s">
        <v>31</v>
      </c>
      <c r="C90" s="16">
        <v>416</v>
      </c>
      <c r="D90" s="28">
        <f t="shared" si="5"/>
        <v>1.1540684101792163E-4</v>
      </c>
      <c r="E90" s="28">
        <f t="shared" si="6"/>
        <v>0.65432460781787027</v>
      </c>
      <c r="G90"/>
    </row>
    <row r="91" spans="1:7" s="2" customFormat="1" ht="15.75" thickBot="1" x14ac:dyDescent="0.3">
      <c r="A91" s="20">
        <v>212</v>
      </c>
      <c r="B91" s="13" t="s">
        <v>32</v>
      </c>
      <c r="C91" s="14">
        <v>43118</v>
      </c>
      <c r="D91" s="29">
        <f t="shared" si="5"/>
        <v>1.1961808103391213E-2</v>
      </c>
      <c r="E91" s="29">
        <f t="shared" si="6"/>
        <v>0.66628641592126148</v>
      </c>
      <c r="G91"/>
    </row>
    <row r="92" spans="1:7" s="2" customFormat="1" ht="15.75" thickBot="1" x14ac:dyDescent="0.3">
      <c r="A92" s="20">
        <v>213</v>
      </c>
      <c r="B92" s="13" t="s">
        <v>33</v>
      </c>
      <c r="C92" s="16">
        <v>543</v>
      </c>
      <c r="D92" s="28">
        <f t="shared" si="5"/>
        <v>1.5063921796329674E-4</v>
      </c>
      <c r="E92" s="28">
        <f t="shared" si="6"/>
        <v>0.6664370551392248</v>
      </c>
      <c r="G92"/>
    </row>
    <row r="93" spans="1:7" s="2" customFormat="1" ht="15.75" thickBot="1" x14ac:dyDescent="0.3">
      <c r="A93" s="20">
        <v>214</v>
      </c>
      <c r="B93" s="13" t="s">
        <v>34</v>
      </c>
      <c r="C93" s="14">
        <v>160163</v>
      </c>
      <c r="D93" s="29">
        <f t="shared" si="5"/>
        <v>4.4432466052772554E-2</v>
      </c>
      <c r="E93" s="29">
        <f t="shared" si="6"/>
        <v>0.71086952119199731</v>
      </c>
      <c r="G93"/>
    </row>
    <row r="94" spans="1:7" s="2" customFormat="1" ht="15.75" thickBot="1" x14ac:dyDescent="0.3">
      <c r="A94" s="20">
        <v>215</v>
      </c>
      <c r="B94" s="13" t="s">
        <v>35</v>
      </c>
      <c r="C94" s="16">
        <v>405</v>
      </c>
      <c r="D94" s="28">
        <f t="shared" si="5"/>
        <v>1.1235521781792851E-4</v>
      </c>
      <c r="E94" s="28">
        <f t="shared" si="6"/>
        <v>0.71098187640981525</v>
      </c>
      <c r="G94"/>
    </row>
    <row r="95" spans="1:7" s="2" customFormat="1" ht="15.75" thickBot="1" x14ac:dyDescent="0.3">
      <c r="A95" s="20">
        <v>216</v>
      </c>
      <c r="B95" s="13" t="s">
        <v>36</v>
      </c>
      <c r="C95" s="14">
        <v>2289</v>
      </c>
      <c r="D95" s="29">
        <f t="shared" si="5"/>
        <v>6.3501504588947739E-4</v>
      </c>
      <c r="E95" s="29">
        <f t="shared" si="6"/>
        <v>0.71161689145570473</v>
      </c>
      <c r="G95"/>
    </row>
    <row r="96" spans="1:7" s="2" customFormat="1" ht="21.75" thickBot="1" x14ac:dyDescent="0.3">
      <c r="A96" s="20">
        <v>217</v>
      </c>
      <c r="B96" s="22" t="s">
        <v>37</v>
      </c>
      <c r="C96" s="16">
        <v>1887</v>
      </c>
      <c r="D96" s="28">
        <f t="shared" si="5"/>
        <v>5.2349208894427433E-4</v>
      </c>
      <c r="E96" s="28">
        <f t="shared" si="6"/>
        <v>0.71214038354464904</v>
      </c>
      <c r="G96"/>
    </row>
    <row r="97" spans="1:7" s="2" customFormat="1" ht="15.75" thickBot="1" x14ac:dyDescent="0.3">
      <c r="A97" s="20">
        <v>218</v>
      </c>
      <c r="B97" s="35" t="s">
        <v>74</v>
      </c>
      <c r="C97" s="14">
        <v>1010</v>
      </c>
      <c r="D97" s="29">
        <f t="shared" si="5"/>
        <v>2.8019449381755011E-4</v>
      </c>
      <c r="E97" s="29">
        <f t="shared" si="6"/>
        <v>0.71242057803846659</v>
      </c>
      <c r="G97" s="10"/>
    </row>
    <row r="98" spans="1:7" s="2" customFormat="1" ht="15.75" thickBot="1" x14ac:dyDescent="0.3">
      <c r="A98" s="20">
        <v>219</v>
      </c>
      <c r="B98" s="35" t="s">
        <v>75</v>
      </c>
      <c r="C98" s="16">
        <v>6</v>
      </c>
      <c r="D98" s="28">
        <f t="shared" si="5"/>
        <v>1.6645217454507927E-6</v>
      </c>
      <c r="E98" s="28">
        <f t="shared" si="6"/>
        <v>0.71242224256021203</v>
      </c>
      <c r="G98" s="10"/>
    </row>
    <row r="99" spans="1:7" s="2" customFormat="1" ht="15.75" thickBot="1" x14ac:dyDescent="0.3">
      <c r="A99" s="20">
        <v>299</v>
      </c>
      <c r="B99" s="13" t="s">
        <v>38</v>
      </c>
      <c r="C99" s="14">
        <v>2687</v>
      </c>
      <c r="D99" s="29">
        <f t="shared" si="5"/>
        <v>7.454283216710467E-4</v>
      </c>
      <c r="E99" s="29">
        <f t="shared" si="6"/>
        <v>0.71316767088188304</v>
      </c>
      <c r="G99"/>
    </row>
    <row r="100" spans="1:7" s="2" customFormat="1" ht="15.75" thickBot="1" x14ac:dyDescent="0.3">
      <c r="A100" s="20">
        <v>310</v>
      </c>
      <c r="B100" s="13" t="s">
        <v>57</v>
      </c>
      <c r="C100" s="16">
        <v>610339</v>
      </c>
      <c r="D100" s="28">
        <f t="shared" si="5"/>
        <v>0.16932042293278191</v>
      </c>
      <c r="E100" s="28">
        <f t="shared" si="6"/>
        <v>0.88248809381466498</v>
      </c>
      <c r="G100"/>
    </row>
    <row r="101" spans="1:7" s="2" customFormat="1" ht="15.75" thickBot="1" x14ac:dyDescent="0.3">
      <c r="A101" s="20">
        <v>363</v>
      </c>
      <c r="B101" s="13" t="s">
        <v>39</v>
      </c>
      <c r="C101" s="14">
        <v>147563</v>
      </c>
      <c r="D101" s="29">
        <f t="shared" si="5"/>
        <v>4.093697038732589E-2</v>
      </c>
      <c r="E101" s="29">
        <f t="shared" si="6"/>
        <v>0.92342506420199089</v>
      </c>
      <c r="G101"/>
    </row>
    <row r="102" spans="1:7" s="2" customFormat="1" ht="15.75" thickBot="1" x14ac:dyDescent="0.3">
      <c r="A102" s="20">
        <v>410</v>
      </c>
      <c r="B102" s="13" t="s">
        <v>58</v>
      </c>
      <c r="C102" s="16">
        <v>76790</v>
      </c>
      <c r="D102" s="28">
        <f t="shared" si="5"/>
        <v>2.1303104138861061E-2</v>
      </c>
      <c r="E102" s="28">
        <f t="shared" si="6"/>
        <v>0.94472816834085194</v>
      </c>
      <c r="G102"/>
    </row>
    <row r="103" spans="1:7" s="2" customFormat="1" ht="15.75" thickBot="1" x14ac:dyDescent="0.3">
      <c r="A103" s="20">
        <v>463</v>
      </c>
      <c r="B103" s="13" t="s">
        <v>55</v>
      </c>
      <c r="C103" s="14">
        <v>2276</v>
      </c>
      <c r="D103" s="29">
        <f t="shared" si="5"/>
        <v>6.3140858210766738E-4</v>
      </c>
      <c r="E103" s="29">
        <f t="shared" si="6"/>
        <v>0.94535957692295958</v>
      </c>
      <c r="G103"/>
    </row>
    <row r="104" spans="1:7" s="2" customFormat="1" ht="15.75" thickBot="1" x14ac:dyDescent="0.3">
      <c r="A104" s="20">
        <v>510</v>
      </c>
      <c r="B104" s="13" t="s">
        <v>51</v>
      </c>
      <c r="C104" s="16">
        <v>105896</v>
      </c>
      <c r="D104" s="28">
        <f t="shared" si="5"/>
        <v>2.9377699126042857E-2</v>
      </c>
      <c r="E104" s="28">
        <f t="shared" si="6"/>
        <v>0.9747372760490024</v>
      </c>
      <c r="G104"/>
    </row>
    <row r="105" spans="1:7" s="2" customFormat="1" ht="15.75" thickBot="1" x14ac:dyDescent="0.3">
      <c r="A105" s="20">
        <v>563</v>
      </c>
      <c r="B105" s="13" t="s">
        <v>56</v>
      </c>
      <c r="C105" s="14">
        <v>4743</v>
      </c>
      <c r="D105" s="29">
        <f t="shared" si="5"/>
        <v>1.3158044397788516E-3</v>
      </c>
      <c r="E105" s="29">
        <f t="shared" si="6"/>
        <v>0.97605308048878126</v>
      </c>
    </row>
    <row r="106" spans="1:7" s="2" customFormat="1" ht="15.75" thickBot="1" x14ac:dyDescent="0.3">
      <c r="A106" s="20">
        <v>610</v>
      </c>
      <c r="B106" s="13" t="s">
        <v>52</v>
      </c>
      <c r="C106" s="16">
        <v>58716</v>
      </c>
      <c r="D106" s="28">
        <f t="shared" si="5"/>
        <v>1.6289009800981458E-2</v>
      </c>
      <c r="E106" s="28">
        <f t="shared" si="6"/>
        <v>0.99234209028976272</v>
      </c>
    </row>
    <row r="107" spans="1:7" s="2" customFormat="1" ht="15.75" thickBot="1" x14ac:dyDescent="0.3">
      <c r="A107" s="20">
        <v>663</v>
      </c>
      <c r="B107" s="13" t="s">
        <v>40</v>
      </c>
      <c r="C107" s="14">
        <v>4253</v>
      </c>
      <c r="D107" s="29">
        <f t="shared" si="5"/>
        <v>1.1798684972337036E-3</v>
      </c>
      <c r="E107" s="29">
        <f t="shared" si="6"/>
        <v>0.99352195878699645</v>
      </c>
    </row>
    <row r="108" spans="1:7" s="2" customFormat="1" ht="15.75" thickBot="1" x14ac:dyDescent="0.3">
      <c r="A108" s="20">
        <v>710</v>
      </c>
      <c r="B108" s="13" t="s">
        <v>53</v>
      </c>
      <c r="C108" s="16">
        <v>17877</v>
      </c>
      <c r="D108" s="28">
        <f t="shared" si="5"/>
        <v>4.9594425405706365E-3</v>
      </c>
      <c r="E108" s="28">
        <f t="shared" si="6"/>
        <v>0.99848140132756713</v>
      </c>
    </row>
    <row r="109" spans="1:7" s="2" customFormat="1" ht="15.75" thickBot="1" x14ac:dyDescent="0.3">
      <c r="A109" s="20">
        <v>763</v>
      </c>
      <c r="B109" s="13" t="s">
        <v>41</v>
      </c>
      <c r="C109" s="14">
        <v>666</v>
      </c>
      <c r="D109" s="29">
        <f t="shared" si="5"/>
        <v>1.84761913745038E-4</v>
      </c>
      <c r="E109" s="29">
        <f t="shared" si="6"/>
        <v>0.99866616324131219</v>
      </c>
    </row>
    <row r="110" spans="1:7" s="2" customFormat="1" ht="15.75" thickBot="1" x14ac:dyDescent="0.3">
      <c r="A110" s="20">
        <v>810</v>
      </c>
      <c r="B110" s="13" t="s">
        <v>54</v>
      </c>
      <c r="C110" s="16">
        <v>4242</v>
      </c>
      <c r="D110" s="28">
        <f t="shared" si="5"/>
        <v>1.1768168740337104E-3</v>
      </c>
      <c r="E110" s="28">
        <f t="shared" si="6"/>
        <v>0.99984298011534589</v>
      </c>
    </row>
    <row r="111" spans="1:7" s="2" customFormat="1" ht="15.75" thickBot="1" x14ac:dyDescent="0.3">
      <c r="A111" s="20">
        <v>863</v>
      </c>
      <c r="B111" s="13" t="s">
        <v>42</v>
      </c>
      <c r="C111" s="14">
        <v>14</v>
      </c>
      <c r="D111" s="29">
        <f t="shared" si="5"/>
        <v>3.883884072718516E-6</v>
      </c>
      <c r="E111" s="29">
        <f t="shared" si="6"/>
        <v>0.99984686399941858</v>
      </c>
    </row>
    <row r="112" spans="1:7" s="2" customFormat="1" ht="15.75" thickBot="1" x14ac:dyDescent="0.3">
      <c r="A112" s="20">
        <v>910</v>
      </c>
      <c r="B112" s="13" t="s">
        <v>43</v>
      </c>
      <c r="C112" s="16">
        <v>552</v>
      </c>
      <c r="D112" s="28">
        <f t="shared" si="5"/>
        <v>1.5313600058147292E-4</v>
      </c>
      <c r="E112" s="28">
        <f t="shared" si="6"/>
        <v>1</v>
      </c>
    </row>
    <row r="113" spans="1:7" s="2" customFormat="1" ht="15.75" thickBot="1" x14ac:dyDescent="0.3">
      <c r="A113" s="62" t="s">
        <v>0</v>
      </c>
      <c r="B113" s="63"/>
      <c r="C113" s="18">
        <v>3604639</v>
      </c>
      <c r="D113" s="36">
        <f t="shared" si="5"/>
        <v>1</v>
      </c>
      <c r="E113" s="29"/>
    </row>
    <row r="114" spans="1:7" x14ac:dyDescent="0.25">
      <c r="A114" s="46" t="s">
        <v>62</v>
      </c>
      <c r="B114" s="46"/>
      <c r="C114" s="46"/>
      <c r="D114" s="46"/>
      <c r="E114" s="46"/>
      <c r="G114" s="2"/>
    </row>
    <row r="115" spans="1:7" x14ac:dyDescent="0.25">
      <c r="A115" s="9"/>
      <c r="B115" s="8"/>
      <c r="C115" s="8"/>
      <c r="D115" s="8"/>
      <c r="E115" s="8"/>
      <c r="F115"/>
      <c r="G115" s="2"/>
    </row>
    <row r="116" spans="1:7" ht="15.75" customHeight="1" x14ac:dyDescent="0.25">
      <c r="A116" s="9"/>
      <c r="B116" s="8"/>
      <c r="C116" s="8"/>
      <c r="D116" s="8"/>
      <c r="E116" s="8"/>
      <c r="F116" s="8"/>
      <c r="G116" s="2"/>
    </row>
    <row r="117" spans="1:7" ht="15.75" customHeight="1" x14ac:dyDescent="0.25">
      <c r="A117" s="59" t="s">
        <v>91</v>
      </c>
      <c r="B117" s="59"/>
      <c r="C117" s="59"/>
      <c r="D117" s="59"/>
      <c r="E117" s="59"/>
      <c r="F117" s="8"/>
      <c r="G117" s="2"/>
    </row>
    <row r="118" spans="1:7" s="10" customFormat="1" ht="15.75" customHeight="1" x14ac:dyDescent="0.25">
      <c r="A118" s="51"/>
      <c r="B118" s="52"/>
      <c r="C118" s="12" t="s">
        <v>22</v>
      </c>
      <c r="D118" s="12" t="s">
        <v>3</v>
      </c>
      <c r="E118" s="12" t="s">
        <v>26</v>
      </c>
      <c r="F118" s="8"/>
      <c r="G118" s="2"/>
    </row>
    <row r="119" spans="1:7" s="10" customFormat="1" ht="15.75" customHeight="1" thickBot="1" x14ac:dyDescent="0.3">
      <c r="A119" s="60" t="s">
        <v>69</v>
      </c>
      <c r="B119" s="24">
        <v>0</v>
      </c>
      <c r="C119" s="16">
        <v>344760</v>
      </c>
      <c r="D119" s="31">
        <f t="shared" ref="D119:D144" si="7">+C119/$C$144</f>
        <v>9.5643419493602555E-2</v>
      </c>
      <c r="E119" s="31">
        <f>+D119</f>
        <v>9.5643419493602555E-2</v>
      </c>
      <c r="F119" s="2"/>
      <c r="G119" s="2"/>
    </row>
    <row r="120" spans="1:7" s="10" customFormat="1" ht="15.75" customHeight="1" thickBot="1" x14ac:dyDescent="0.3">
      <c r="A120" s="61"/>
      <c r="B120" s="24">
        <v>1</v>
      </c>
      <c r="C120" s="14">
        <v>8511</v>
      </c>
      <c r="D120" s="29">
        <f t="shared" si="7"/>
        <v>2.3611240959219497E-3</v>
      </c>
      <c r="E120" s="29">
        <f>+E119+D120</f>
        <v>9.8004543589524498E-2</v>
      </c>
      <c r="F120" s="2"/>
      <c r="G120" s="2"/>
    </row>
    <row r="121" spans="1:7" s="10" customFormat="1" ht="15.75" customHeight="1" thickBot="1" x14ac:dyDescent="0.3">
      <c r="A121" s="61"/>
      <c r="B121" s="24">
        <v>2</v>
      </c>
      <c r="C121" s="16">
        <v>7557</v>
      </c>
      <c r="D121" s="31">
        <f t="shared" si="7"/>
        <v>2.0964651383952736E-3</v>
      </c>
      <c r="E121" s="31">
        <f t="shared" ref="E121:E143" si="8">+E120+D121</f>
        <v>0.10010100872791977</v>
      </c>
      <c r="F121" s="2"/>
      <c r="G121" s="2"/>
    </row>
    <row r="122" spans="1:7" ht="15.75" thickBot="1" x14ac:dyDescent="0.3">
      <c r="A122" s="61"/>
      <c r="B122" s="24">
        <v>3</v>
      </c>
      <c r="C122" s="14">
        <v>7971</v>
      </c>
      <c r="D122" s="29">
        <f t="shared" si="7"/>
        <v>2.2113171388313782E-3</v>
      </c>
      <c r="E122" s="29">
        <f t="shared" si="8"/>
        <v>0.10231232586675115</v>
      </c>
      <c r="G122" s="2"/>
    </row>
    <row r="123" spans="1:7" ht="15.75" thickBot="1" x14ac:dyDescent="0.3">
      <c r="A123" s="61"/>
      <c r="B123" s="24">
        <v>4</v>
      </c>
      <c r="C123" s="16">
        <v>9802</v>
      </c>
      <c r="D123" s="31">
        <f t="shared" si="7"/>
        <v>2.7192736914847782E-3</v>
      </c>
      <c r="E123" s="31">
        <f t="shared" si="8"/>
        <v>0.10503159955823593</v>
      </c>
      <c r="G123" s="2"/>
    </row>
    <row r="124" spans="1:7" ht="15.75" thickBot="1" x14ac:dyDescent="0.3">
      <c r="A124" s="61"/>
      <c r="B124" s="24">
        <v>5</v>
      </c>
      <c r="C124" s="14">
        <v>11370</v>
      </c>
      <c r="D124" s="29">
        <f t="shared" si="7"/>
        <v>3.1542687076292521E-3</v>
      </c>
      <c r="E124" s="29">
        <f t="shared" si="8"/>
        <v>0.10818586826586518</v>
      </c>
      <c r="G124" s="2"/>
    </row>
    <row r="125" spans="1:7" ht="15.75" thickBot="1" x14ac:dyDescent="0.3">
      <c r="A125" s="61"/>
      <c r="B125" s="24">
        <v>6</v>
      </c>
      <c r="C125" s="16">
        <v>15267</v>
      </c>
      <c r="D125" s="31">
        <f t="shared" si="7"/>
        <v>4.2353755812995419E-3</v>
      </c>
      <c r="E125" s="31">
        <f t="shared" si="8"/>
        <v>0.11242124384716472</v>
      </c>
      <c r="G125" s="2"/>
    </row>
    <row r="126" spans="1:7" ht="15.75" thickBot="1" x14ac:dyDescent="0.3">
      <c r="A126" s="61"/>
      <c r="B126" s="24">
        <v>7</v>
      </c>
      <c r="C126" s="14">
        <v>22579</v>
      </c>
      <c r="D126" s="29">
        <f t="shared" si="7"/>
        <v>6.263872748422241E-3</v>
      </c>
      <c r="E126" s="29">
        <f t="shared" si="8"/>
        <v>0.11868511659558696</v>
      </c>
      <c r="G126" s="2"/>
    </row>
    <row r="127" spans="1:7" ht="15.75" thickBot="1" x14ac:dyDescent="0.3">
      <c r="A127" s="61"/>
      <c r="B127" s="24">
        <v>8</v>
      </c>
      <c r="C127" s="16">
        <v>35018</v>
      </c>
      <c r="D127" s="31">
        <f t="shared" si="7"/>
        <v>9.714703747032644E-3</v>
      </c>
      <c r="E127" s="31">
        <f t="shared" si="8"/>
        <v>0.1283998203426196</v>
      </c>
      <c r="G127" s="2"/>
    </row>
    <row r="128" spans="1:7" ht="15.75" thickBot="1" x14ac:dyDescent="0.3">
      <c r="A128" s="61"/>
      <c r="B128" s="24">
        <v>9</v>
      </c>
      <c r="C128" s="14">
        <v>52766</v>
      </c>
      <c r="D128" s="29">
        <f t="shared" si="7"/>
        <v>1.4638359070076087E-2</v>
      </c>
      <c r="E128" s="29">
        <f t="shared" si="8"/>
        <v>0.1430381794126957</v>
      </c>
      <c r="G128" s="2"/>
    </row>
    <row r="129" spans="1:7" ht="15.75" thickBot="1" x14ac:dyDescent="0.3">
      <c r="A129" s="61"/>
      <c r="B129" s="24">
        <v>10</v>
      </c>
      <c r="C129" s="16">
        <v>80124</v>
      </c>
      <c r="D129" s="31">
        <f t="shared" si="7"/>
        <v>2.2228023388749886E-2</v>
      </c>
      <c r="E129" s="31">
        <f t="shared" si="8"/>
        <v>0.16526620280144558</v>
      </c>
      <c r="G129" s="2"/>
    </row>
    <row r="130" spans="1:7" ht="15.75" thickBot="1" x14ac:dyDescent="0.3">
      <c r="A130" s="61"/>
      <c r="B130" s="24">
        <v>11</v>
      </c>
      <c r="C130" s="14">
        <v>131240</v>
      </c>
      <c r="D130" s="29">
        <f t="shared" si="7"/>
        <v>3.6408638978827006E-2</v>
      </c>
      <c r="E130" s="29">
        <f t="shared" si="8"/>
        <v>0.20167484178027259</v>
      </c>
      <c r="G130" s="2"/>
    </row>
    <row r="131" spans="1:7" ht="15.75" thickBot="1" x14ac:dyDescent="0.3">
      <c r="A131" s="61"/>
      <c r="B131" s="24">
        <v>12</v>
      </c>
      <c r="C131" s="16">
        <v>219921</v>
      </c>
      <c r="D131" s="31">
        <f t="shared" si="7"/>
        <v>6.1010547796880629E-2</v>
      </c>
      <c r="E131" s="31">
        <f t="shared" si="8"/>
        <v>0.26268538957715321</v>
      </c>
      <c r="G131" s="2"/>
    </row>
    <row r="132" spans="1:7" ht="15.75" thickBot="1" x14ac:dyDescent="0.3">
      <c r="A132" s="61"/>
      <c r="B132" s="24">
        <v>13</v>
      </c>
      <c r="C132" s="14">
        <v>387039</v>
      </c>
      <c r="D132" s="29">
        <f t="shared" si="7"/>
        <v>0.10737247197292156</v>
      </c>
      <c r="E132" s="29">
        <f t="shared" si="8"/>
        <v>0.37005786155007475</v>
      </c>
    </row>
    <row r="133" spans="1:7" ht="15.75" thickBot="1" x14ac:dyDescent="0.3">
      <c r="A133" s="61"/>
      <c r="B133" s="24">
        <v>14</v>
      </c>
      <c r="C133" s="16">
        <v>479214</v>
      </c>
      <c r="D133" s="31">
        <f t="shared" si="7"/>
        <v>0.13294368728740935</v>
      </c>
      <c r="E133" s="31">
        <f t="shared" si="8"/>
        <v>0.50300154883748416</v>
      </c>
    </row>
    <row r="134" spans="1:7" s="10" customFormat="1" ht="15.75" thickBot="1" x14ac:dyDescent="0.3">
      <c r="A134" s="61"/>
      <c r="B134" s="24">
        <v>15</v>
      </c>
      <c r="C134" s="14">
        <v>333209</v>
      </c>
      <c r="D134" s="29">
        <f t="shared" si="7"/>
        <v>9.2438937713318861E-2</v>
      </c>
      <c r="E134" s="29">
        <f t="shared" si="8"/>
        <v>0.59544048655080306</v>
      </c>
      <c r="F134" s="2"/>
      <c r="G134"/>
    </row>
    <row r="135" spans="1:7" s="10" customFormat="1" ht="15.75" thickBot="1" x14ac:dyDescent="0.3">
      <c r="A135" s="61"/>
      <c r="B135" s="24">
        <v>16</v>
      </c>
      <c r="C135" s="16">
        <v>417525</v>
      </c>
      <c r="D135" s="31">
        <f t="shared" si="7"/>
        <v>0.11582990696155704</v>
      </c>
      <c r="E135" s="31">
        <f t="shared" si="8"/>
        <v>0.7112703935123601</v>
      </c>
      <c r="F135" s="2"/>
      <c r="G135"/>
    </row>
    <row r="136" spans="1:7" s="10" customFormat="1" ht="15.75" thickBot="1" x14ac:dyDescent="0.3">
      <c r="A136" s="61"/>
      <c r="B136" s="24">
        <v>17</v>
      </c>
      <c r="C136" s="14">
        <v>414713</v>
      </c>
      <c r="D136" s="29">
        <f t="shared" si="7"/>
        <v>0.11504980110352243</v>
      </c>
      <c r="E136" s="29">
        <f t="shared" si="8"/>
        <v>0.82632019461588258</v>
      </c>
      <c r="F136" s="2"/>
      <c r="G136"/>
    </row>
    <row r="137" spans="1:7" s="10" customFormat="1" ht="15.75" thickBot="1" x14ac:dyDescent="0.3">
      <c r="A137" s="61"/>
      <c r="B137" s="24">
        <v>18</v>
      </c>
      <c r="C137" s="16">
        <v>133697</v>
      </c>
      <c r="D137" s="31">
        <f t="shared" si="7"/>
        <v>3.7090260633589105E-2</v>
      </c>
      <c r="E137" s="31">
        <f t="shared" si="8"/>
        <v>0.86341045524947169</v>
      </c>
      <c r="F137" s="2"/>
      <c r="G137"/>
    </row>
    <row r="138" spans="1:7" ht="15.75" thickBot="1" x14ac:dyDescent="0.3">
      <c r="A138" s="61"/>
      <c r="B138" s="24">
        <v>19</v>
      </c>
      <c r="C138" s="14">
        <v>132171</v>
      </c>
      <c r="D138" s="29">
        <f t="shared" si="7"/>
        <v>3.6666917269662785E-2</v>
      </c>
      <c r="E138" s="29">
        <f t="shared" si="8"/>
        <v>0.90007737251913444</v>
      </c>
    </row>
    <row r="139" spans="1:7" ht="15.75" thickBot="1" x14ac:dyDescent="0.3">
      <c r="A139" s="61"/>
      <c r="B139" s="24">
        <v>20</v>
      </c>
      <c r="C139" s="16">
        <v>129330</v>
      </c>
      <c r="D139" s="31">
        <f t="shared" si="7"/>
        <v>3.5878766223191839E-2</v>
      </c>
      <c r="E139" s="25">
        <f t="shared" si="8"/>
        <v>0.9359561387423263</v>
      </c>
    </row>
    <row r="140" spans="1:7" s="10" customFormat="1" ht="15.75" thickBot="1" x14ac:dyDescent="0.3">
      <c r="A140" s="61"/>
      <c r="B140" s="24">
        <v>21</v>
      </c>
      <c r="C140" s="14">
        <v>150835</v>
      </c>
      <c r="D140" s="29">
        <f t="shared" si="7"/>
        <v>4.1844689579178383E-2</v>
      </c>
      <c r="E140" s="29">
        <f t="shared" si="8"/>
        <v>0.97780082832150472</v>
      </c>
      <c r="F140" s="2"/>
    </row>
    <row r="141" spans="1:7" s="10" customFormat="1" ht="15.75" thickBot="1" x14ac:dyDescent="0.3">
      <c r="A141" s="61"/>
      <c r="B141" s="24">
        <v>22</v>
      </c>
      <c r="C141" s="16">
        <v>79895</v>
      </c>
      <c r="D141" s="31">
        <f t="shared" si="7"/>
        <v>2.2164494142131848E-2</v>
      </c>
      <c r="E141" s="25">
        <f t="shared" si="8"/>
        <v>0.99996532246363656</v>
      </c>
      <c r="F141" s="2"/>
    </row>
    <row r="142" spans="1:7" s="10" customFormat="1" ht="15.75" thickBot="1" x14ac:dyDescent="0.3">
      <c r="A142" s="61"/>
      <c r="B142" s="24">
        <v>23</v>
      </c>
      <c r="C142" s="14">
        <v>93</v>
      </c>
      <c r="D142" s="29">
        <f t="shared" si="7"/>
        <v>2.5800087054487287E-5</v>
      </c>
      <c r="E142" s="29">
        <f t="shared" si="8"/>
        <v>0.999991122550691</v>
      </c>
      <c r="F142" s="2"/>
    </row>
    <row r="143" spans="1:7" s="10" customFormat="1" ht="15.75" thickBot="1" x14ac:dyDescent="0.3">
      <c r="A143" s="61"/>
      <c r="B143" s="24">
        <v>24</v>
      </c>
      <c r="C143" s="37">
        <v>32</v>
      </c>
      <c r="D143" s="41">
        <f t="shared" si="7"/>
        <v>8.8774493090708941E-6</v>
      </c>
      <c r="E143" s="25">
        <f t="shared" si="8"/>
        <v>1</v>
      </c>
      <c r="F143" s="2"/>
    </row>
    <row r="144" spans="1:7" ht="15.75" customHeight="1" thickBot="1" x14ac:dyDescent="0.3">
      <c r="A144" s="61"/>
      <c r="B144" s="24" t="s">
        <v>0</v>
      </c>
      <c r="C144" s="18">
        <v>3604639</v>
      </c>
      <c r="D144" s="27">
        <f t="shared" si="7"/>
        <v>1</v>
      </c>
      <c r="E144" s="19">
        <v>1</v>
      </c>
      <c r="G144" s="10"/>
    </row>
    <row r="145" spans="1:7" x14ac:dyDescent="0.25">
      <c r="A145" s="46" t="s">
        <v>62</v>
      </c>
      <c r="B145" s="46"/>
      <c r="C145" s="46"/>
      <c r="D145" s="46"/>
      <c r="E145" s="46"/>
      <c r="G145" s="10"/>
    </row>
    <row r="146" spans="1:7" s="10" customFormat="1" x14ac:dyDescent="0.25">
      <c r="A146" s="3"/>
      <c r="B146" s="2"/>
      <c r="C146" s="2"/>
      <c r="D146" s="2"/>
      <c r="E146" s="2"/>
      <c r="F146" s="2"/>
    </row>
    <row r="147" spans="1:7" s="10" customFormat="1" ht="15" customHeight="1" x14ac:dyDescent="0.25">
      <c r="A147" s="59" t="s">
        <v>92</v>
      </c>
      <c r="B147" s="59"/>
      <c r="C147" s="59"/>
      <c r="D147" s="59"/>
      <c r="E147" s="59"/>
      <c r="F147" s="2"/>
    </row>
    <row r="148" spans="1:7" s="10" customFormat="1" x14ac:dyDescent="0.25">
      <c r="A148" s="51"/>
      <c r="B148" s="52"/>
      <c r="C148" s="12" t="s">
        <v>22</v>
      </c>
      <c r="D148" s="12" t="s">
        <v>3</v>
      </c>
      <c r="E148" s="12" t="s">
        <v>26</v>
      </c>
      <c r="F148" s="2"/>
    </row>
    <row r="149" spans="1:7" s="10" customFormat="1" ht="15" customHeight="1" thickBot="1" x14ac:dyDescent="0.3">
      <c r="A149" s="64"/>
      <c r="B149" s="24">
        <v>2</v>
      </c>
      <c r="C149" s="39">
        <v>524</v>
      </c>
      <c r="D149" s="40">
        <f t="shared" ref="D149:D171" si="9">+C149/$C$171</f>
        <v>1.4536823243603591E-4</v>
      </c>
      <c r="E149" s="40">
        <f>D149</f>
        <v>1.4536823243603591E-4</v>
      </c>
      <c r="F149" s="2"/>
      <c r="G149"/>
    </row>
    <row r="150" spans="1:7" s="10" customFormat="1" ht="15" customHeight="1" thickBot="1" x14ac:dyDescent="0.3">
      <c r="A150" s="64"/>
      <c r="B150" s="24">
        <v>4</v>
      </c>
      <c r="C150" s="37">
        <v>228</v>
      </c>
      <c r="D150" s="25">
        <f t="shared" si="9"/>
        <v>6.3251826327130129E-5</v>
      </c>
      <c r="E150" s="25">
        <f>D150+E149</f>
        <v>2.0862005876316604E-4</v>
      </c>
      <c r="F150" s="2"/>
    </row>
    <row r="151" spans="1:7" s="10" customFormat="1" ht="15" customHeight="1" thickBot="1" x14ac:dyDescent="0.3">
      <c r="A151" s="64"/>
      <c r="B151" s="24">
        <v>5</v>
      </c>
      <c r="C151" s="39">
        <v>22</v>
      </c>
      <c r="D151" s="40">
        <f t="shared" si="9"/>
        <v>6.10324639998624E-6</v>
      </c>
      <c r="E151" s="40">
        <f t="shared" ref="E151:E170" si="10">D151+E150</f>
        <v>2.1472330516315229E-4</v>
      </c>
      <c r="F151" s="2"/>
    </row>
    <row r="152" spans="1:7" s="10" customFormat="1" ht="15" customHeight="1" thickBot="1" x14ac:dyDescent="0.3">
      <c r="A152" s="64"/>
      <c r="B152" s="24">
        <v>6</v>
      </c>
      <c r="C152" s="37">
        <v>60</v>
      </c>
      <c r="D152" s="25">
        <f t="shared" si="9"/>
        <v>1.6645217454507926E-5</v>
      </c>
      <c r="E152" s="25">
        <f t="shared" si="10"/>
        <v>2.3136852261766022E-4</v>
      </c>
      <c r="F152" s="2"/>
    </row>
    <row r="153" spans="1:7" ht="15.75" thickBot="1" x14ac:dyDescent="0.3">
      <c r="A153" s="64"/>
      <c r="B153" s="24">
        <v>7</v>
      </c>
      <c r="C153" s="39">
        <v>243</v>
      </c>
      <c r="D153" s="40">
        <f t="shared" si="9"/>
        <v>6.7413130690757099E-5</v>
      </c>
      <c r="E153" s="40">
        <f t="shared" si="10"/>
        <v>2.9878165330841732E-4</v>
      </c>
      <c r="G153" s="10"/>
    </row>
    <row r="154" spans="1:7" s="10" customFormat="1" ht="15.75" thickBot="1" x14ac:dyDescent="0.3">
      <c r="A154" s="64"/>
      <c r="B154" s="24">
        <v>8</v>
      </c>
      <c r="C154" s="37">
        <v>428</v>
      </c>
      <c r="D154" s="25">
        <f t="shared" si="9"/>
        <v>1.1873588450882321E-4</v>
      </c>
      <c r="E154" s="25">
        <f t="shared" si="10"/>
        <v>4.1751753781724051E-4</v>
      </c>
      <c r="F154" s="8"/>
    </row>
    <row r="155" spans="1:7" s="10" customFormat="1" ht="15.75" thickBot="1" x14ac:dyDescent="0.3">
      <c r="A155" s="64"/>
      <c r="B155" s="24">
        <v>9</v>
      </c>
      <c r="C155" s="39">
        <v>2242</v>
      </c>
      <c r="D155" s="40">
        <f t="shared" si="9"/>
        <v>6.2197629221677952E-4</v>
      </c>
      <c r="E155" s="40">
        <f t="shared" si="10"/>
        <v>1.0394938300340201E-3</v>
      </c>
      <c r="F155" s="11"/>
    </row>
    <row r="156" spans="1:7" s="10" customFormat="1" ht="15.75" thickBot="1" x14ac:dyDescent="0.3">
      <c r="A156" s="64"/>
      <c r="B156" s="24">
        <v>10</v>
      </c>
      <c r="C156" s="37">
        <v>811</v>
      </c>
      <c r="D156" s="25">
        <f t="shared" si="9"/>
        <v>2.2498785592676548E-4</v>
      </c>
      <c r="E156" s="25">
        <f t="shared" si="10"/>
        <v>1.2644816859607856E-3</v>
      </c>
      <c r="F156" s="8"/>
    </row>
    <row r="157" spans="1:7" s="10" customFormat="1" ht="15.75" thickBot="1" x14ac:dyDescent="0.3">
      <c r="A157" s="64"/>
      <c r="B157" s="24">
        <v>11</v>
      </c>
      <c r="C157" s="39">
        <v>8592</v>
      </c>
      <c r="D157" s="40">
        <f t="shared" si="9"/>
        <v>2.3835951394855352E-3</v>
      </c>
      <c r="E157" s="40">
        <f t="shared" si="10"/>
        <v>3.6480768254463208E-3</v>
      </c>
      <c r="F157" s="11"/>
    </row>
    <row r="158" spans="1:7" ht="15.75" thickBot="1" x14ac:dyDescent="0.3">
      <c r="A158" s="64"/>
      <c r="B158" s="24">
        <v>12</v>
      </c>
      <c r="C158" s="37">
        <v>22369</v>
      </c>
      <c r="D158" s="25">
        <f t="shared" si="9"/>
        <v>6.2056144873314633E-3</v>
      </c>
      <c r="E158" s="25">
        <f t="shared" si="10"/>
        <v>9.8536913127777841E-3</v>
      </c>
      <c r="F158" s="11"/>
      <c r="G158" s="10"/>
    </row>
    <row r="159" spans="1:7" ht="15.75" thickBot="1" x14ac:dyDescent="0.3">
      <c r="A159" s="64"/>
      <c r="B159" s="24">
        <v>13</v>
      </c>
      <c r="C159" s="39">
        <v>182225</v>
      </c>
      <c r="D159" s="40">
        <f t="shared" si="9"/>
        <v>5.055291251079512E-2</v>
      </c>
      <c r="E159" s="40">
        <f t="shared" si="10"/>
        <v>6.0406603823572907E-2</v>
      </c>
      <c r="F159" s="11"/>
      <c r="G159" s="10"/>
    </row>
    <row r="160" spans="1:7" ht="15.75" thickBot="1" x14ac:dyDescent="0.3">
      <c r="A160" s="64"/>
      <c r="B160" s="24">
        <v>14</v>
      </c>
      <c r="C160" s="37">
        <v>341206</v>
      </c>
      <c r="D160" s="25">
        <f t="shared" si="9"/>
        <v>9.4657467779713858E-2</v>
      </c>
      <c r="E160" s="25">
        <f t="shared" si="10"/>
        <v>0.15506407160328678</v>
      </c>
      <c r="F160" s="11"/>
      <c r="G160" s="10"/>
    </row>
    <row r="161" spans="1:7" ht="15.75" thickBot="1" x14ac:dyDescent="0.3">
      <c r="A161" s="64"/>
      <c r="B161" s="24">
        <v>15</v>
      </c>
      <c r="C161" s="39">
        <v>121665</v>
      </c>
      <c r="D161" s="40">
        <f t="shared" si="9"/>
        <v>3.3752339693378451E-2</v>
      </c>
      <c r="E161" s="40">
        <f t="shared" si="10"/>
        <v>0.18881641129666524</v>
      </c>
      <c r="F161" s="11"/>
      <c r="G161" s="10"/>
    </row>
    <row r="162" spans="1:7" s="10" customFormat="1" ht="15.75" thickBot="1" x14ac:dyDescent="0.3">
      <c r="A162" s="64"/>
      <c r="B162" s="24">
        <v>16</v>
      </c>
      <c r="C162" s="37">
        <v>491897</v>
      </c>
      <c r="D162" s="25">
        <f t="shared" si="9"/>
        <v>0.13646220883700144</v>
      </c>
      <c r="E162" s="25">
        <f t="shared" si="10"/>
        <v>0.32527862013366671</v>
      </c>
      <c r="F162" s="11"/>
    </row>
    <row r="163" spans="1:7" s="10" customFormat="1" ht="15.75" thickBot="1" x14ac:dyDescent="0.3">
      <c r="A163" s="64"/>
      <c r="B163" s="24">
        <v>17</v>
      </c>
      <c r="C163" s="39">
        <v>1349202</v>
      </c>
      <c r="D163" s="40">
        <f t="shared" si="9"/>
        <v>0.37429601133428342</v>
      </c>
      <c r="E163" s="40">
        <f t="shared" si="10"/>
        <v>0.69957463146795007</v>
      </c>
      <c r="F163" s="11"/>
    </row>
    <row r="164" spans="1:7" s="10" customFormat="1" ht="15.75" thickBot="1" x14ac:dyDescent="0.3">
      <c r="A164" s="64"/>
      <c r="B164" s="24">
        <v>18</v>
      </c>
      <c r="C164" s="37">
        <v>135024</v>
      </c>
      <c r="D164" s="25">
        <f t="shared" si="9"/>
        <v>3.745839735962464E-2</v>
      </c>
      <c r="E164" s="25">
        <f t="shared" si="10"/>
        <v>0.73703302882757471</v>
      </c>
      <c r="F164" s="11"/>
    </row>
    <row r="165" spans="1:7" s="10" customFormat="1" ht="15.75" thickBot="1" x14ac:dyDescent="0.3">
      <c r="A165" s="64"/>
      <c r="B165" s="24">
        <v>19</v>
      </c>
      <c r="C165" s="39">
        <v>130144</v>
      </c>
      <c r="D165" s="40">
        <f t="shared" si="9"/>
        <v>3.6104586339991328E-2</v>
      </c>
      <c r="E165" s="40">
        <f t="shared" si="10"/>
        <v>0.77313761516756607</v>
      </c>
      <c r="F165" s="11"/>
    </row>
    <row r="166" spans="1:7" s="10" customFormat="1" ht="15.75" thickBot="1" x14ac:dyDescent="0.3">
      <c r="A166" s="64"/>
      <c r="B166" s="24">
        <v>20</v>
      </c>
      <c r="C166" s="37">
        <v>133054</v>
      </c>
      <c r="D166" s="25">
        <f t="shared" si="9"/>
        <v>3.6911879386534965E-2</v>
      </c>
      <c r="E166" s="25">
        <f t="shared" si="10"/>
        <v>0.81004949455410102</v>
      </c>
      <c r="F166" s="11"/>
    </row>
    <row r="167" spans="1:7" s="10" customFormat="1" ht="15.75" thickBot="1" x14ac:dyDescent="0.3">
      <c r="A167" s="64"/>
      <c r="B167" s="24">
        <v>21</v>
      </c>
      <c r="C167" s="39">
        <v>362485</v>
      </c>
      <c r="D167" s="40">
        <f t="shared" si="9"/>
        <v>0.1005606941499551</v>
      </c>
      <c r="E167" s="40">
        <f t="shared" si="10"/>
        <v>0.91061018870405608</v>
      </c>
      <c r="F167" s="11"/>
    </row>
    <row r="168" spans="1:7" s="10" customFormat="1" ht="15.75" thickBot="1" x14ac:dyDescent="0.3">
      <c r="A168" s="64"/>
      <c r="B168" s="24">
        <v>22</v>
      </c>
      <c r="C168" s="37">
        <v>318015</v>
      </c>
      <c r="D168" s="25">
        <f t="shared" si="9"/>
        <v>8.8223813813255642E-2</v>
      </c>
      <c r="E168" s="25">
        <f t="shared" si="10"/>
        <v>0.99883400251731169</v>
      </c>
      <c r="F168" s="11"/>
    </row>
    <row r="169" spans="1:7" s="10" customFormat="1" ht="15.75" thickBot="1" x14ac:dyDescent="0.3">
      <c r="A169" s="64"/>
      <c r="B169" s="24">
        <v>23</v>
      </c>
      <c r="C169" s="39">
        <v>3600</v>
      </c>
      <c r="D169" s="40">
        <f t="shared" si="9"/>
        <v>9.9871304727047554E-4</v>
      </c>
      <c r="E169" s="40">
        <f t="shared" si="10"/>
        <v>0.9998327155645822</v>
      </c>
      <c r="F169" s="11"/>
    </row>
    <row r="170" spans="1:7" s="10" customFormat="1" ht="15.75" thickBot="1" x14ac:dyDescent="0.3">
      <c r="A170" s="64"/>
      <c r="B170" s="24">
        <v>24</v>
      </c>
      <c r="C170" s="37">
        <v>603</v>
      </c>
      <c r="D170" s="25">
        <f t="shared" si="9"/>
        <v>1.6728443541780467E-4</v>
      </c>
      <c r="E170" s="25">
        <f t="shared" si="10"/>
        <v>1</v>
      </c>
      <c r="F170" s="11"/>
    </row>
    <row r="171" spans="1:7" ht="15.75" thickBot="1" x14ac:dyDescent="0.3">
      <c r="A171" s="65"/>
      <c r="B171" s="24" t="s">
        <v>0</v>
      </c>
      <c r="C171" s="42">
        <v>3604639</v>
      </c>
      <c r="D171" s="43">
        <f t="shared" si="9"/>
        <v>1</v>
      </c>
      <c r="E171" s="44">
        <v>1</v>
      </c>
      <c r="G171" s="10"/>
    </row>
    <row r="172" spans="1:7" x14ac:dyDescent="0.25">
      <c r="A172" s="46" t="s">
        <v>62</v>
      </c>
      <c r="B172" s="46"/>
      <c r="C172" s="46"/>
      <c r="D172" s="46"/>
      <c r="E172" s="46"/>
      <c r="G172" s="10"/>
    </row>
    <row r="173" spans="1:7" x14ac:dyDescent="0.25">
      <c r="G173" s="10"/>
    </row>
    <row r="174" spans="1:7" s="10" customFormat="1" ht="15" customHeight="1" x14ac:dyDescent="0.25">
      <c r="A174" s="59" t="s">
        <v>93</v>
      </c>
      <c r="B174" s="59"/>
      <c r="C174" s="59"/>
      <c r="D174" s="59"/>
      <c r="E174" s="59"/>
      <c r="F174" s="2"/>
    </row>
    <row r="175" spans="1:7" s="10" customFormat="1" ht="15" customHeight="1" x14ac:dyDescent="0.25">
      <c r="A175" s="51"/>
      <c r="B175" s="52"/>
      <c r="C175" s="12" t="s">
        <v>22</v>
      </c>
      <c r="D175" s="12" t="s">
        <v>3</v>
      </c>
      <c r="E175" s="12" t="s">
        <v>26</v>
      </c>
      <c r="F175" s="2"/>
      <c r="G175"/>
    </row>
    <row r="176" spans="1:7" s="10" customFormat="1" ht="15.75" thickBot="1" x14ac:dyDescent="0.3">
      <c r="A176" s="54" t="s">
        <v>72</v>
      </c>
      <c r="B176" s="13" t="s">
        <v>70</v>
      </c>
      <c r="C176" s="14">
        <v>3549680</v>
      </c>
      <c r="D176" s="29">
        <f>+C176/$C$178</f>
        <v>0.98475325823196169</v>
      </c>
      <c r="E176" s="15">
        <f>+D176</f>
        <v>0.98475325823196169</v>
      </c>
      <c r="F176" s="2"/>
    </row>
    <row r="177" spans="1:7" s="10" customFormat="1" ht="15.75" thickBot="1" x14ac:dyDescent="0.3">
      <c r="A177" s="54"/>
      <c r="B177" s="13" t="s">
        <v>71</v>
      </c>
      <c r="C177" s="16">
        <v>54959</v>
      </c>
      <c r="D177" s="28">
        <f t="shared" ref="D177:D178" si="11">+C177/$C$178</f>
        <v>1.5246741768038353E-2</v>
      </c>
      <c r="E177" s="17">
        <f>+E176+D177</f>
        <v>1</v>
      </c>
      <c r="F177" s="2"/>
    </row>
    <row r="178" spans="1:7" s="10" customFormat="1" ht="15.75" thickBot="1" x14ac:dyDescent="0.3">
      <c r="A178" s="55"/>
      <c r="B178" s="13" t="s">
        <v>0</v>
      </c>
      <c r="C178" s="18">
        <v>3604639</v>
      </c>
      <c r="D178" s="27">
        <f t="shared" si="11"/>
        <v>1</v>
      </c>
      <c r="E178" s="19"/>
      <c r="F178" s="2"/>
    </row>
    <row r="179" spans="1:7" s="10" customFormat="1" x14ac:dyDescent="0.25">
      <c r="A179" s="46" t="s">
        <v>62</v>
      </c>
      <c r="B179" s="46"/>
      <c r="C179" s="46"/>
      <c r="D179" s="46"/>
      <c r="E179" s="46"/>
      <c r="F179" s="2"/>
    </row>
    <row r="180" spans="1:7" s="10" customFormat="1" x14ac:dyDescent="0.25">
      <c r="A180" s="3"/>
      <c r="B180" s="2"/>
      <c r="C180" s="2"/>
      <c r="D180" s="2"/>
      <c r="E180" s="2"/>
      <c r="F180" s="2"/>
    </row>
    <row r="181" spans="1:7" x14ac:dyDescent="0.25">
      <c r="G181" s="10"/>
    </row>
    <row r="182" spans="1:7" x14ac:dyDescent="0.25">
      <c r="G182" s="10"/>
    </row>
    <row r="185" spans="1:7" x14ac:dyDescent="0.25">
      <c r="G185" s="10"/>
    </row>
    <row r="186" spans="1:7" x14ac:dyDescent="0.25">
      <c r="G186" s="10"/>
    </row>
  </sheetData>
  <mergeCells count="40">
    <mergeCell ref="A174:E174"/>
    <mergeCell ref="A175:B175"/>
    <mergeCell ref="A176:A178"/>
    <mergeCell ref="A179:E179"/>
    <mergeCell ref="A81:E81"/>
    <mergeCell ref="A119:A144"/>
    <mergeCell ref="A148:B148"/>
    <mergeCell ref="A113:B113"/>
    <mergeCell ref="A172:E172"/>
    <mergeCell ref="A117:E117"/>
    <mergeCell ref="A147:E147"/>
    <mergeCell ref="A114:E114"/>
    <mergeCell ref="A145:E145"/>
    <mergeCell ref="A118:B118"/>
    <mergeCell ref="A149:A171"/>
    <mergeCell ref="A9:F9"/>
    <mergeCell ref="A45:B45"/>
    <mergeCell ref="A85:B85"/>
    <mergeCell ref="A36:B36"/>
    <mergeCell ref="A77:B77"/>
    <mergeCell ref="A78:A80"/>
    <mergeCell ref="A37:A40"/>
    <mergeCell ref="A56:A72"/>
    <mergeCell ref="A12:E12"/>
    <mergeCell ref="A84:E84"/>
    <mergeCell ref="A13:B13"/>
    <mergeCell ref="A55:B55"/>
    <mergeCell ref="A35:E35"/>
    <mergeCell ref="A44:E44"/>
    <mergeCell ref="A54:E54"/>
    <mergeCell ref="A76:E76"/>
    <mergeCell ref="A28:E28"/>
    <mergeCell ref="A41:E41"/>
    <mergeCell ref="A51:E51"/>
    <mergeCell ref="A73:E73"/>
    <mergeCell ref="A29:E29"/>
    <mergeCell ref="A30:E30"/>
    <mergeCell ref="A32:E32"/>
    <mergeCell ref="A31:E31"/>
    <mergeCell ref="A46:A50"/>
  </mergeCells>
  <pageMargins left="0.7" right="0.7" top="0.75" bottom="0.75" header="0.3" footer="0.3"/>
  <pageSetup scale="26" orientation="landscape" r:id="rId1"/>
  <rowBreaks count="1" manualBreakCount="1">
    <brk id="75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Tabulación</vt:lpstr>
      <vt:lpstr>Tabulación!Área_de_impresión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Sahara Martignoni  spycher</dc:creator>
  <cp:lastModifiedBy>Felipe David Salazar Mella</cp:lastModifiedBy>
  <dcterms:created xsi:type="dcterms:W3CDTF">2014-10-15T12:51:42Z</dcterms:created>
  <dcterms:modified xsi:type="dcterms:W3CDTF">2020-01-06T20:52:24Z</dcterms:modified>
</cp:coreProperties>
</file>