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Asistencia Noviembre\"/>
    </mc:Choice>
  </mc:AlternateContent>
  <xr:revisionPtr revIDLastSave="0" documentId="13_ncr:1_{4E1006A5-DAE8-4B96-B7A9-711DCF617EDB}" xr6:coauthVersionLast="45" xr6:coauthVersionMax="45" xr10:uidLastSave="{00000000-0000-0000-0000-000000000000}"/>
  <bookViews>
    <workbookView xWindow="28680" yWindow="-885" windowWidth="29040" windowHeight="15840" xr2:uid="{00000000-000D-0000-FFFF-FFFF00000000}"/>
  </bookViews>
  <sheets>
    <sheet name="Tabulación" sheetId="2" r:id="rId1"/>
  </sheets>
  <definedNames>
    <definedName name="_xlnm.Print_Area" localSheetId="0">Tabulación!$A$1:$F$186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6" i="2" l="1"/>
  <c r="D144" i="2"/>
  <c r="E144" i="2" s="1"/>
  <c r="D174" i="2"/>
  <c r="E174" i="2" s="1"/>
  <c r="E175" i="2" s="1"/>
  <c r="E152" i="2"/>
  <c r="E153" i="2" s="1"/>
  <c r="E154" i="2" s="1"/>
  <c r="E155" i="2" s="1"/>
  <c r="D154" i="2"/>
  <c r="D153" i="2"/>
  <c r="D152" i="2"/>
  <c r="D175" i="2" l="1"/>
  <c r="D173" i="2"/>
  <c r="D172" i="2"/>
  <c r="D143" i="2"/>
  <c r="D142" i="2"/>
  <c r="D141" i="2"/>
  <c r="D25" i="2"/>
  <c r="C41" i="2" l="1"/>
  <c r="D171" i="2" l="1"/>
  <c r="D170" i="2"/>
  <c r="D27" i="2"/>
  <c r="D24" i="2"/>
  <c r="D50" i="2" l="1"/>
  <c r="D49" i="2"/>
  <c r="D48" i="2"/>
  <c r="D47" i="2"/>
  <c r="E47" i="2" s="1"/>
  <c r="D40" i="2"/>
  <c r="D39" i="2"/>
  <c r="D38" i="2"/>
  <c r="D23" i="2"/>
  <c r="D22" i="2"/>
  <c r="D21" i="2"/>
  <c r="D20" i="2"/>
  <c r="D19" i="2"/>
  <c r="D18" i="2"/>
  <c r="D17" i="2"/>
  <c r="D16" i="2"/>
  <c r="D15" i="2"/>
  <c r="D14" i="2"/>
  <c r="E14" i="2" s="1"/>
  <c r="E48" i="2" l="1"/>
  <c r="E49" i="2" s="1"/>
  <c r="E50" i="2" s="1"/>
  <c r="E15" i="2"/>
  <c r="E16" i="2" s="1"/>
  <c r="E17" i="2" s="1"/>
  <c r="E18" i="2" s="1"/>
  <c r="E19" i="2" s="1"/>
  <c r="E20" i="2" s="1"/>
  <c r="E21" i="2" s="1"/>
  <c r="E22" i="2" s="1"/>
  <c r="E23" i="2" s="1"/>
  <c r="E24" i="2" s="1"/>
  <c r="D80" i="2"/>
  <c r="E27" i="2" l="1"/>
  <c r="E25" i="2"/>
  <c r="E26" i="2" s="1"/>
  <c r="D158" i="2"/>
  <c r="D159" i="2"/>
  <c r="D162" i="2"/>
  <c r="D163" i="2"/>
  <c r="D165" i="2"/>
  <c r="D166" i="2"/>
  <c r="D167" i="2"/>
  <c r="D168" i="2"/>
  <c r="D169" i="2"/>
  <c r="D155" i="2" l="1"/>
  <c r="D157" i="2"/>
  <c r="D156" i="2"/>
  <c r="D164" i="2"/>
  <c r="D160" i="2"/>
  <c r="D161" i="2"/>
  <c r="D151" i="2"/>
  <c r="E151" i="2" s="1"/>
  <c r="D145" i="2"/>
  <c r="E156" i="2" l="1"/>
  <c r="E157" i="2" s="1"/>
  <c r="E158" i="2" s="1"/>
  <c r="E159" i="2" s="1"/>
  <c r="E160" i="2" s="1"/>
  <c r="E161" i="2" s="1"/>
  <c r="E162" i="2" s="1"/>
  <c r="E163" i="2" s="1"/>
  <c r="E164" i="2" s="1"/>
  <c r="E165" i="2" s="1"/>
  <c r="E166" i="2" s="1"/>
  <c r="E167" i="2" s="1"/>
  <c r="E168" i="2" s="1"/>
  <c r="E169" i="2" s="1"/>
  <c r="E170" i="2" s="1"/>
  <c r="E171" i="2" s="1"/>
  <c r="E172" i="2" s="1"/>
  <c r="E173" i="2" s="1"/>
  <c r="D183" i="2"/>
  <c r="D182" i="2"/>
  <c r="D181" i="2"/>
  <c r="E181" i="2" s="1"/>
  <c r="D176" i="2"/>
  <c r="D146" i="2"/>
  <c r="D140" i="2"/>
  <c r="D139" i="2"/>
  <c r="D138" i="2"/>
  <c r="D137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E120" i="2" s="1"/>
  <c r="D114" i="2"/>
  <c r="D113" i="2"/>
  <c r="D112" i="2"/>
  <c r="D111" i="2"/>
  <c r="D110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E87" i="2" s="1"/>
  <c r="D81" i="2"/>
  <c r="D79" i="2"/>
  <c r="E79" i="2" s="1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E57" i="2" s="1"/>
  <c r="E38" i="2" l="1"/>
  <c r="E39" i="2" s="1"/>
  <c r="E40" i="2" s="1"/>
  <c r="E182" i="2"/>
  <c r="E88" i="2"/>
  <c r="E89" i="2" s="1"/>
  <c r="E90" i="2" s="1"/>
  <c r="E91" i="2" s="1"/>
  <c r="E92" i="2" s="1"/>
  <c r="E93" i="2" s="1"/>
  <c r="E94" i="2" s="1"/>
  <c r="E95" i="2" s="1"/>
  <c r="E96" i="2" s="1"/>
  <c r="E97" i="2" s="1"/>
  <c r="E98" i="2" s="1"/>
  <c r="E99" i="2" s="1"/>
  <c r="E100" i="2" s="1"/>
  <c r="E101" i="2" s="1"/>
  <c r="E102" i="2" s="1"/>
  <c r="E103" i="2" s="1"/>
  <c r="E104" i="2" s="1"/>
  <c r="E105" i="2" s="1"/>
  <c r="E106" i="2" s="1"/>
  <c r="E107" i="2" s="1"/>
  <c r="E108" i="2" s="1"/>
  <c r="E109" i="2" s="1"/>
  <c r="E110" i="2" s="1"/>
  <c r="E111" i="2" s="1"/>
  <c r="E112" i="2" s="1"/>
  <c r="E113" i="2" s="1"/>
  <c r="E58" i="2"/>
  <c r="E59" i="2" s="1"/>
  <c r="E60" i="2" s="1"/>
  <c r="E61" i="2" s="1"/>
  <c r="E62" i="2" s="1"/>
  <c r="E63" i="2" s="1"/>
  <c r="E64" i="2" s="1"/>
  <c r="E65" i="2" s="1"/>
  <c r="E66" i="2" s="1"/>
  <c r="E67" i="2" s="1"/>
  <c r="E68" i="2" s="1"/>
  <c r="E69" i="2" s="1"/>
  <c r="E70" i="2" s="1"/>
  <c r="E71" i="2" s="1"/>
  <c r="E72" i="2" s="1"/>
  <c r="E121" i="2"/>
  <c r="E122" i="2" s="1"/>
  <c r="E123" i="2" s="1"/>
  <c r="E124" i="2" s="1"/>
  <c r="E125" i="2" s="1"/>
  <c r="E126" i="2" s="1"/>
  <c r="E127" i="2" s="1"/>
  <c r="E128" i="2" s="1"/>
  <c r="E129" i="2" s="1"/>
  <c r="E130" i="2" s="1"/>
  <c r="E131" i="2" s="1"/>
  <c r="E132" i="2" s="1"/>
  <c r="E133" i="2" s="1"/>
  <c r="E134" i="2" s="1"/>
  <c r="E135" i="2" s="1"/>
  <c r="E136" i="2" s="1"/>
  <c r="E137" i="2" s="1"/>
  <c r="E138" i="2" s="1"/>
  <c r="E139" i="2" s="1"/>
  <c r="E140" i="2" s="1"/>
  <c r="E141" i="2" s="1"/>
  <c r="E142" i="2" s="1"/>
  <c r="E143" i="2" s="1"/>
  <c r="E145" i="2" s="1"/>
  <c r="E80" i="2"/>
</calcChain>
</file>

<file path=xl/sharedStrings.xml><?xml version="1.0" encoding="utf-8"?>
<sst xmlns="http://schemas.openxmlformats.org/spreadsheetml/2006/main" count="134" uniqueCount="96">
  <si>
    <t>Total</t>
  </si>
  <si>
    <t>Municipal</t>
  </si>
  <si>
    <t>Particular Subvencionado</t>
  </si>
  <si>
    <t>%</t>
  </si>
  <si>
    <t>Urbano</t>
  </si>
  <si>
    <t>Rural</t>
  </si>
  <si>
    <t>Área Geográfica</t>
  </si>
  <si>
    <t>Región de Tarapacá</t>
  </si>
  <si>
    <t>Región de Antofagasta</t>
  </si>
  <si>
    <t>Región de Atacama</t>
  </si>
  <si>
    <t>Región de Coquimbo</t>
  </si>
  <si>
    <t>Región de Valparaíso</t>
  </si>
  <si>
    <t>Región del Libertador Gral. Bernardo O´Higgins</t>
  </si>
  <si>
    <t>Región del Maule</t>
  </si>
  <si>
    <t>Región de la Araucanía</t>
  </si>
  <si>
    <t>Región de Los Lagos</t>
  </si>
  <si>
    <t>Región de Aysén del Gral. Carlos Ibáñez del Campo</t>
  </si>
  <si>
    <t>Región de Magallanes y de la Antártica Chilena</t>
  </si>
  <si>
    <t>Región Metropolitana de Santiago</t>
  </si>
  <si>
    <t>Región de Los Ríos</t>
  </si>
  <si>
    <t>Región de Arica y Parinacota</t>
  </si>
  <si>
    <t xml:space="preserve">Región </t>
  </si>
  <si>
    <t>N</t>
  </si>
  <si>
    <t>Región del Bio Bío</t>
  </si>
  <si>
    <t>Dependencia Administrativa</t>
  </si>
  <si>
    <t>Corporación de Administración Delegada</t>
  </si>
  <si>
    <t>% acum.</t>
  </si>
  <si>
    <t>Educación Parvularia</t>
  </si>
  <si>
    <t>Enseñanza Básica</t>
  </si>
  <si>
    <t>Educación de Adultos Sin Oficios (Decreto 584/2007)</t>
  </si>
  <si>
    <t>Educación de Adultos Con Oficios (Decreto 584/2007 y 999/2009)</t>
  </si>
  <si>
    <t>Educación Especial Discapacidad Auditiva</t>
  </si>
  <si>
    <t>Educación Especial Discapacidad Intelectual</t>
  </si>
  <si>
    <t>Educación Especial Discapacidad Visual</t>
  </si>
  <si>
    <t>Educación Especial Trastornos Específicos del Lenguaje</t>
  </si>
  <si>
    <t>Educación Especial Trastornos Motores</t>
  </si>
  <si>
    <t>Educación Especial Autismo</t>
  </si>
  <si>
    <t>Educación Especial Discapacidad Graves Alteraciones en la Capacidad de Relación y Comunicación</t>
  </si>
  <si>
    <t>Opción 4 Programa Integración Escolar</t>
  </si>
  <si>
    <t>Educación Media H-C Adultos (Decreto N°1000/2009)</t>
  </si>
  <si>
    <t>Educación Media T-P Técnica Adultos (Decreto N° 1000/2009)</t>
  </si>
  <si>
    <t>Educación Media T-P Agrícola Adultos (Decreto N° 1000/2009)</t>
  </si>
  <si>
    <t>Enseñanza Media T-P Marítima Adultos (Decreto N° 1000/2009)</t>
  </si>
  <si>
    <t>Enseñanza Media Artística Niños y Jóvenes</t>
  </si>
  <si>
    <t>Sin información</t>
  </si>
  <si>
    <t>Al menos 2 veces</t>
  </si>
  <si>
    <t>Al menos 3 veces</t>
  </si>
  <si>
    <t>Al menos 4 veces</t>
  </si>
  <si>
    <t>1. Cambio de un establecimiento a otro;</t>
  </si>
  <si>
    <t>2. Cambio de un curso a otro en el establecimiento; y/o</t>
  </si>
  <si>
    <t>3. Cambio de nivel de enseñanza en un mismo establecimiento.</t>
  </si>
  <si>
    <t>Enseñanza Media T-P Industrial Niños y Jóvenes</t>
  </si>
  <si>
    <t>Enseñanza Media T-P Técnica Niños y Jóvenes</t>
  </si>
  <si>
    <t>Enseñanza Media T-P Agrícola Niños y Jóvenes</t>
  </si>
  <si>
    <t>Enseñanza Media T-P Marítima Niños y Jóvenes</t>
  </si>
  <si>
    <t>Educación Media T-P Comercial Adultos (Decreto N° 1000/2009)</t>
  </si>
  <si>
    <t>Educación Media T-P Industrial Adultos (Decreto N° 1000/2009)</t>
  </si>
  <si>
    <t>Enseñanza Media H-C Niños y Jóvenes</t>
  </si>
  <si>
    <t>Enseñanza Media T-P Comercial Niños y Jóvenes</t>
  </si>
  <si>
    <t>Al menos 5 veces</t>
  </si>
  <si>
    <r>
      <t xml:space="preserve">Fuente: </t>
    </r>
    <r>
      <rPr>
        <sz val="8"/>
        <color rgb="FF002060"/>
        <rFont val="Verdana"/>
        <family val="2"/>
      </rPr>
      <t>Unidad de Estadísticas, Centro de Estudios, División de Planificación y Presupuesto, Ministerio de Educación.</t>
    </r>
  </si>
  <si>
    <r>
      <t>Nota:</t>
    </r>
    <r>
      <rPr>
        <sz val="8"/>
        <color rgb="FF002060"/>
        <rFont val="Verdana"/>
        <family val="2"/>
      </rPr>
      <t xml:space="preserve"> La unidad básica de análisis son los registros, pudiendo un alumno tener más de un registro por motivos tales como:</t>
    </r>
  </si>
  <si>
    <r>
      <rPr>
        <b/>
        <sz val="8"/>
        <color rgb="FF002060"/>
        <rFont val="Verdana"/>
        <family val="2"/>
      </rPr>
      <t>Fuente:</t>
    </r>
    <r>
      <rPr>
        <sz val="8"/>
        <color rgb="FF002060"/>
        <rFont val="Verdana"/>
        <family val="2"/>
      </rPr>
      <t xml:space="preserve"> Unidad de Estadísticas, Centro de Estudios, División de Planificación y Presupuesto, Ministerio de Educación.</t>
    </r>
  </si>
  <si>
    <r>
      <rPr>
        <b/>
        <sz val="8"/>
        <color rgb="FF002060"/>
        <rFont val="Verdana"/>
        <family val="2"/>
      </rPr>
      <t xml:space="preserve">Fuente: </t>
    </r>
    <r>
      <rPr>
        <sz val="8"/>
        <color rgb="FF002060"/>
        <rFont val="Verdana"/>
        <family val="2"/>
      </rPr>
      <t>Unidad de Estadísticas, Centro de Estudios, División de Planificación y Presupuesto, Ministerio de Educación.</t>
    </r>
  </si>
  <si>
    <t>Sexo</t>
  </si>
  <si>
    <t>Hombre</t>
  </si>
  <si>
    <t>Mujer</t>
  </si>
  <si>
    <t>Al menos 1 veces</t>
  </si>
  <si>
    <t>Servicio Local de Educación</t>
  </si>
  <si>
    <t>Días Asistidos</t>
  </si>
  <si>
    <t>Sin IPE</t>
  </si>
  <si>
    <t>Con IPE</t>
  </si>
  <si>
    <t>Identificador provisorio escolar</t>
  </si>
  <si>
    <t>Región de Ñuble</t>
  </si>
  <si>
    <t>Educación Especial Discapacidad Múltiple</t>
  </si>
  <si>
    <t>Educación Especial Sordoceguera</t>
  </si>
  <si>
    <t>Al menos 6 veces</t>
  </si>
  <si>
    <t>Al menos 7 veces</t>
  </si>
  <si>
    <t>Al menos 8 veces</t>
  </si>
  <si>
    <t>Al menos 9 veces</t>
  </si>
  <si>
    <t>Al menos 10 veces</t>
  </si>
  <si>
    <t>Al menos 11 veces</t>
  </si>
  <si>
    <t>Al menos 12 veces</t>
  </si>
  <si>
    <t>Al menos 13 veces</t>
  </si>
  <si>
    <t>Tabulación Base de Datos Asistencia Declarada noviembre Año 2019.</t>
  </si>
  <si>
    <t>2. Asistencia mensual según Sexo de los estudiantes (GEN_ALU), noviembre 2019.</t>
  </si>
  <si>
    <t>3. Asistencia mensual según Dependencia Administrativa del Establecimiento Educacional (COD_DEPE2), noviembre 2019.</t>
  </si>
  <si>
    <t>4. Asistencia mensual según Región del Establecimiento Educacional (COD_REG_RBD), noviembre 2019.</t>
  </si>
  <si>
    <t>5. Asistencia mensual según Área Geográfica del Establecimiento (RURAL_RBD), noviembre 2019.</t>
  </si>
  <si>
    <t>6. Asistencia mensual según Código de Enseñanza (COD_ENSE), noviembre 2019.</t>
  </si>
  <si>
    <t>7. Registro de Asistencia por días asistidos (DIAS_ASISTIDOS), noviembre 2019.</t>
  </si>
  <si>
    <t>8. Registro de Asistencia por días trabajados (DIAS_TRABAJADOS), noviembre 2019.</t>
  </si>
  <si>
    <t>9. Registros que contaban con un identificador provisorio escolar antes de obtener su RUN definitivo, noviembre 2019.</t>
  </si>
  <si>
    <t>Al menos 14 veces</t>
  </si>
  <si>
    <t>1. Estudiantes duplicados, Noviembre 2019.</t>
  </si>
  <si>
    <t>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</si>
</sst>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indexed="8"/>
      <name val="Arial"/>
      <family val="2"/>
    </font>
    <font>
      <b/>
      <sz val="18"/>
      <color theme="4" tint="-0.249977111117893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rgb="FF002060"/>
      <name val="Verdana"/>
      <family val="2"/>
    </font>
    <font>
      <b/>
      <sz val="8"/>
      <color rgb="FFFFFFFF"/>
      <name val="Verdana"/>
      <family val="2"/>
    </font>
    <font>
      <sz val="8"/>
      <color rgb="FF00206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BFD1E7"/>
        <bgColor indexed="64"/>
      </patternFill>
    </fill>
    <fill>
      <patternFill patternType="solid">
        <fgColor rgb="FFE1E9F3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/>
      <right/>
      <top style="medium">
        <color rgb="FFFFFFFF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medium">
        <color rgb="FFFFFFFF"/>
      </left>
      <right style="medium">
        <color rgb="FFFFFFFF"/>
      </right>
      <top style="thin">
        <color theme="0"/>
      </top>
      <bottom/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/>
      <top style="thin">
        <color theme="0"/>
      </top>
      <bottom/>
      <diagonal/>
    </border>
    <border>
      <left/>
      <right style="medium">
        <color rgb="FFFFFFFF"/>
      </right>
      <top style="thin">
        <color theme="0"/>
      </top>
      <bottom/>
      <diagonal/>
    </border>
    <border>
      <left/>
      <right style="medium">
        <color rgb="FFFFFFFF"/>
      </right>
      <top/>
      <bottom/>
      <diagonal/>
    </border>
  </borders>
  <cellStyleXfs count="12">
    <xf numFmtId="0" fontId="0" fillId="0" borderId="0"/>
    <xf numFmtId="0" fontId="1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69">
    <xf numFmtId="0" fontId="0" fillId="0" borderId="0" xfId="0"/>
    <xf numFmtId="0" fontId="1" fillId="0" borderId="0" xfId="1"/>
    <xf numFmtId="0" fontId="0" fillId="0" borderId="0" xfId="0" applyAlignment="1">
      <alignment wrapText="1"/>
    </xf>
    <xf numFmtId="0" fontId="0" fillId="0" borderId="0" xfId="0" applyAlignment="1"/>
    <xf numFmtId="0" fontId="3" fillId="2" borderId="0" xfId="0" applyFont="1" applyFill="1" applyAlignment="1">
      <alignment horizontal="center" wrapText="1"/>
    </xf>
    <xf numFmtId="0" fontId="2" fillId="0" borderId="0" xfId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/>
    </xf>
    <xf numFmtId="0" fontId="0" fillId="0" borderId="0" xfId="0"/>
    <xf numFmtId="0" fontId="0" fillId="0" borderId="0" xfId="0" applyAlignment="1">
      <alignment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left" vertical="center"/>
    </xf>
    <xf numFmtId="3" fontId="8" fillId="6" borderId="4" xfId="0" applyNumberFormat="1" applyFont="1" applyFill="1" applyBorder="1" applyAlignment="1">
      <alignment horizontal="right" vertical="center" wrapText="1" indent="1"/>
    </xf>
    <xf numFmtId="164" fontId="8" fillId="6" borderId="4" xfId="2" applyNumberFormat="1" applyFont="1" applyFill="1" applyBorder="1" applyAlignment="1">
      <alignment horizontal="right" vertical="center" wrapText="1" indent="1"/>
    </xf>
    <xf numFmtId="3" fontId="8" fillId="3" borderId="4" xfId="0" applyNumberFormat="1" applyFont="1" applyFill="1" applyBorder="1" applyAlignment="1">
      <alignment horizontal="right" vertical="center" wrapText="1" indent="1"/>
    </xf>
    <xf numFmtId="164" fontId="8" fillId="3" borderId="4" xfId="2" applyNumberFormat="1" applyFont="1" applyFill="1" applyBorder="1" applyAlignment="1">
      <alignment horizontal="right" vertical="center" wrapText="1" indent="1"/>
    </xf>
    <xf numFmtId="3" fontId="6" fillId="6" borderId="4" xfId="0" applyNumberFormat="1" applyFont="1" applyFill="1" applyBorder="1" applyAlignment="1">
      <alignment horizontal="right" vertical="center" wrapText="1" indent="1"/>
    </xf>
    <xf numFmtId="164" fontId="6" fillId="6" borderId="4" xfId="2" applyNumberFormat="1" applyFont="1" applyFill="1" applyBorder="1" applyAlignment="1">
      <alignment horizontal="right" vertical="center" wrapText="1" indent="1"/>
    </xf>
    <xf numFmtId="0" fontId="6" fillId="5" borderId="3" xfId="0" applyFont="1" applyFill="1" applyBorder="1" applyAlignment="1">
      <alignment horizontal="center" vertical="center"/>
    </xf>
    <xf numFmtId="0" fontId="6" fillId="3" borderId="0" xfId="0" applyFont="1" applyFill="1" applyAlignment="1">
      <alignment vertical="center"/>
    </xf>
    <xf numFmtId="0" fontId="6" fillId="5" borderId="3" xfId="0" applyFont="1" applyFill="1" applyBorder="1" applyAlignment="1">
      <alignment horizontal="left" vertical="center" wrapText="1"/>
    </xf>
    <xf numFmtId="0" fontId="0" fillId="0" borderId="8" xfId="0" applyBorder="1" applyAlignment="1">
      <alignment wrapText="1"/>
    </xf>
    <xf numFmtId="0" fontId="6" fillId="5" borderId="3" xfId="0" applyNumberFormat="1" applyFont="1" applyFill="1" applyBorder="1" applyAlignment="1">
      <alignment horizontal="center" vertical="center"/>
    </xf>
    <xf numFmtId="10" fontId="8" fillId="2" borderId="4" xfId="2" applyNumberFormat="1" applyFont="1" applyFill="1" applyBorder="1" applyAlignment="1">
      <alignment horizontal="right" vertical="center" wrapText="1" indent="1"/>
    </xf>
    <xf numFmtId="10" fontId="8" fillId="7" borderId="4" xfId="2" applyNumberFormat="1" applyFont="1" applyFill="1" applyBorder="1" applyAlignment="1">
      <alignment horizontal="right" vertical="center" wrapText="1" indent="1"/>
    </xf>
    <xf numFmtId="9" fontId="6" fillId="6" borderId="4" xfId="2" applyNumberFormat="1" applyFont="1" applyFill="1" applyBorder="1" applyAlignment="1">
      <alignment horizontal="right" vertical="center" wrapText="1" indent="1"/>
    </xf>
    <xf numFmtId="10" fontId="8" fillId="3" borderId="4" xfId="2" applyNumberFormat="1" applyFont="1" applyFill="1" applyBorder="1" applyAlignment="1">
      <alignment horizontal="right" vertical="center" wrapText="1" indent="1"/>
    </xf>
    <xf numFmtId="10" fontId="8" fillId="6" borderId="4" xfId="2" applyNumberFormat="1" applyFont="1" applyFill="1" applyBorder="1" applyAlignment="1">
      <alignment horizontal="right" vertical="center" wrapText="1" indent="1"/>
    </xf>
    <xf numFmtId="9" fontId="6" fillId="7" borderId="4" xfId="2" applyNumberFormat="1" applyFont="1" applyFill="1" applyBorder="1" applyAlignment="1">
      <alignment horizontal="right" vertical="center" wrapText="1" indent="1"/>
    </xf>
    <xf numFmtId="10" fontId="8" fillId="0" borderId="4" xfId="2" applyNumberFormat="1" applyFont="1" applyFill="1" applyBorder="1" applyAlignment="1">
      <alignment horizontal="right" vertical="center" wrapText="1" indent="1"/>
    </xf>
    <xf numFmtId="0" fontId="6" fillId="5" borderId="9" xfId="0" applyFont="1" applyFill="1" applyBorder="1" applyAlignment="1">
      <alignment vertical="center" wrapText="1"/>
    </xf>
    <xf numFmtId="0" fontId="6" fillId="5" borderId="2" xfId="0" applyFont="1" applyFill="1" applyBorder="1" applyAlignment="1">
      <alignment vertical="center" wrapText="1"/>
    </xf>
    <xf numFmtId="0" fontId="6" fillId="5" borderId="3" xfId="0" applyFont="1" applyFill="1" applyBorder="1" applyAlignment="1">
      <alignment vertical="center" wrapText="1"/>
    </xf>
    <xf numFmtId="0" fontId="6" fillId="5" borderId="3" xfId="0" applyFont="1" applyFill="1" applyBorder="1" applyAlignment="1">
      <alignment horizontal="left" vertical="center" wrapText="1"/>
    </xf>
    <xf numFmtId="10" fontId="6" fillId="6" borderId="4" xfId="2" applyNumberFormat="1" applyFont="1" applyFill="1" applyBorder="1" applyAlignment="1">
      <alignment horizontal="right" vertical="center" wrapText="1" indent="1"/>
    </xf>
    <xf numFmtId="3" fontId="8" fillId="2" borderId="4" xfId="0" applyNumberFormat="1" applyFont="1" applyFill="1" applyBorder="1" applyAlignment="1">
      <alignment horizontal="right" vertical="center" wrapText="1" indent="1"/>
    </xf>
    <xf numFmtId="3" fontId="8" fillId="7" borderId="4" xfId="0" applyNumberFormat="1" applyFont="1" applyFill="1" applyBorder="1" applyAlignment="1">
      <alignment horizontal="right" vertical="center" wrapText="1" indent="1"/>
    </xf>
    <xf numFmtId="0" fontId="6" fillId="3" borderId="8" xfId="0" applyFont="1" applyFill="1" applyBorder="1" applyAlignment="1">
      <alignment horizontal="left" vertical="center"/>
    </xf>
    <xf numFmtId="10" fontId="8" fillId="7" borderId="4" xfId="0" applyNumberFormat="1" applyFont="1" applyFill="1" applyBorder="1" applyAlignment="1">
      <alignment horizontal="right" vertical="center" wrapText="1" indent="1"/>
    </xf>
    <xf numFmtId="0" fontId="6" fillId="7" borderId="3" xfId="0" applyNumberFormat="1" applyFont="1" applyFill="1" applyBorder="1" applyAlignment="1">
      <alignment horizontal="center" vertical="center"/>
    </xf>
    <xf numFmtId="3" fontId="6" fillId="7" borderId="4" xfId="0" applyNumberFormat="1" applyFont="1" applyFill="1" applyBorder="1" applyAlignment="1">
      <alignment horizontal="right" vertical="center" wrapText="1" indent="1"/>
    </xf>
    <xf numFmtId="164" fontId="6" fillId="7" borderId="4" xfId="2" applyNumberFormat="1" applyFont="1" applyFill="1" applyBorder="1" applyAlignment="1">
      <alignment horizontal="right" vertical="center" wrapText="1" indent="1"/>
    </xf>
    <xf numFmtId="3" fontId="6" fillId="2" borderId="4" xfId="0" applyNumberFormat="1" applyFont="1" applyFill="1" applyBorder="1" applyAlignment="1">
      <alignment horizontal="right" vertical="center" wrapText="1" indent="1"/>
    </xf>
    <xf numFmtId="9" fontId="6" fillId="2" borderId="4" xfId="2" applyNumberFormat="1" applyFont="1" applyFill="1" applyBorder="1" applyAlignment="1">
      <alignment horizontal="right" vertical="center" wrapText="1" indent="1"/>
    </xf>
    <xf numFmtId="164" fontId="8" fillId="2" borderId="4" xfId="2" applyNumberFormat="1" applyFont="1" applyFill="1" applyBorder="1" applyAlignment="1">
      <alignment horizontal="right" vertical="center" wrapText="1" indent="1"/>
    </xf>
    <xf numFmtId="164" fontId="6" fillId="2" borderId="4" xfId="2" applyNumberFormat="1" applyFont="1" applyFill="1" applyBorder="1" applyAlignment="1">
      <alignment horizontal="right" vertical="center" wrapText="1" indent="1"/>
    </xf>
    <xf numFmtId="0" fontId="6" fillId="3" borderId="5" xfId="0" applyFont="1" applyFill="1" applyBorder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0" fontId="6" fillId="3" borderId="0" xfId="0" applyFont="1" applyFill="1" applyAlignment="1">
      <alignment horizontal="left" vertical="center"/>
    </xf>
    <xf numFmtId="0" fontId="6" fillId="5" borderId="13" xfId="0" applyFont="1" applyFill="1" applyBorder="1" applyAlignment="1">
      <alignment horizontal="center" vertical="center" wrapText="1"/>
    </xf>
    <xf numFmtId="0" fontId="6" fillId="5" borderId="1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7" fillId="4" borderId="6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6" fillId="5" borderId="3" xfId="0" applyFont="1" applyFill="1" applyBorder="1" applyAlignment="1">
      <alignment horizontal="left" vertical="center" wrapText="1"/>
    </xf>
    <xf numFmtId="0" fontId="6" fillId="5" borderId="13" xfId="0" applyFont="1" applyFill="1" applyBorder="1" applyAlignment="1">
      <alignment horizontal="left" vertical="center" wrapText="1"/>
    </xf>
    <xf numFmtId="0" fontId="6" fillId="5" borderId="14" xfId="0" applyFont="1" applyFill="1" applyBorder="1" applyAlignment="1">
      <alignment horizontal="left" vertical="center" wrapText="1"/>
    </xf>
    <xf numFmtId="0" fontId="6" fillId="5" borderId="4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/>
    </xf>
    <xf numFmtId="0" fontId="6" fillId="5" borderId="12" xfId="0" applyFont="1" applyFill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left" vertical="center"/>
    </xf>
    <xf numFmtId="0" fontId="6" fillId="5" borderId="11" xfId="0" applyFont="1" applyFill="1" applyBorder="1" applyAlignment="1">
      <alignment horizontal="left" vertical="center"/>
    </xf>
    <xf numFmtId="0" fontId="6" fillId="7" borderId="14" xfId="0" applyNumberFormat="1" applyFont="1" applyFill="1" applyBorder="1" applyAlignment="1">
      <alignment horizontal="center" vertical="center" wrapText="1"/>
    </xf>
    <xf numFmtId="0" fontId="6" fillId="7" borderId="4" xfId="0" applyNumberFormat="1" applyFont="1" applyFill="1" applyBorder="1" applyAlignment="1">
      <alignment horizontal="center" vertical="center" wrapText="1"/>
    </xf>
  </cellXfs>
  <cellStyles count="12">
    <cellStyle name="Normal" xfId="0" builtinId="0"/>
    <cellStyle name="Normal_Hoja2" xfId="1" xr:uid="{00000000-0005-0000-0000-000001000000}"/>
    <cellStyle name="Porcentaje" xfId="2" builtinId="5"/>
    <cellStyle name="style1494360747153" xfId="3" xr:uid="{00000000-0005-0000-0000-000003000000}"/>
    <cellStyle name="style1494360747338" xfId="4" xr:uid="{00000000-0005-0000-0000-000004000000}"/>
    <cellStyle name="style1494360747527" xfId="5" xr:uid="{00000000-0005-0000-0000-000005000000}"/>
    <cellStyle name="style1499892071129" xfId="6" xr:uid="{00000000-0005-0000-0000-000006000000}"/>
    <cellStyle name="style1499892071316" xfId="7" xr:uid="{00000000-0005-0000-0000-000007000000}"/>
    <cellStyle name="style1507045828099" xfId="8" xr:uid="{00000000-0005-0000-0000-000008000000}"/>
    <cellStyle name="style1513803214616" xfId="9" xr:uid="{00000000-0005-0000-0000-000009000000}"/>
    <cellStyle name="style1513803214811" xfId="10" xr:uid="{00000000-0005-0000-0000-00000A000000}"/>
    <cellStyle name="style1513803215011" xfId="11" xr:uid="{00000000-0005-0000-0000-00000B000000}"/>
  </cellStyles>
  <dxfs count="0"/>
  <tableStyles count="0" defaultTableStyle="TableStyleMedium2" defaultPivotStyle="PivotStyleLight16"/>
  <colors>
    <mruColors>
      <color rgb="FFE1E9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95249</xdr:rowOff>
    </xdr:from>
    <xdr:to>
      <xdr:col>1</xdr:col>
      <xdr:colOff>419100</xdr:colOff>
      <xdr:row>6</xdr:row>
      <xdr:rowOff>131444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49"/>
          <a:ext cx="1333500" cy="117157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3</xdr:col>
      <xdr:colOff>104774</xdr:colOff>
      <xdr:row>0</xdr:row>
      <xdr:rowOff>142875</xdr:rowOff>
    </xdr:from>
    <xdr:to>
      <xdr:col>5</xdr:col>
      <xdr:colOff>476249</xdr:colOff>
      <xdr:row>6</xdr:row>
      <xdr:rowOff>157404</xdr:rowOff>
    </xdr:to>
    <xdr:pic>
      <xdr:nvPicPr>
        <xdr:cNvPr id="4" name="Imagen 5">
          <a:extLst>
            <a:ext uri="{FF2B5EF4-FFF2-40B4-BE49-F238E27FC236}">
              <a16:creationId xmlns:a16="http://schemas.microsoft.com/office/drawing/2014/main" id="{AAFB527D-23FE-4881-8911-C5D305E74B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4" y="142875"/>
          <a:ext cx="2009775" cy="11575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G191"/>
  <sheetViews>
    <sheetView showGridLines="0" tabSelected="1" view="pageBreakPreview" topLeftCell="A31" zoomScale="160" zoomScaleNormal="100" zoomScaleSheetLayoutView="160" workbookViewId="0">
      <selection activeCell="A13" sqref="A13:B13"/>
    </sheetView>
  </sheetViews>
  <sheetFormatPr baseColWidth="10" defaultRowHeight="14.4" x14ac:dyDescent="0.3"/>
  <cols>
    <col min="1" max="1" width="14.5546875" style="3" customWidth="1"/>
    <col min="2" max="2" width="63.109375" style="2" customWidth="1"/>
    <col min="3" max="6" width="12.33203125" style="2" customWidth="1"/>
  </cols>
  <sheetData>
    <row r="7" spans="1:6" x14ac:dyDescent="0.3">
      <c r="B7" s="23"/>
    </row>
    <row r="9" spans="1:6" ht="23.4" x14ac:dyDescent="0.45">
      <c r="A9" s="53" t="s">
        <v>84</v>
      </c>
      <c r="B9" s="53"/>
      <c r="C9" s="53"/>
      <c r="D9" s="53"/>
      <c r="E9" s="53"/>
      <c r="F9" s="53"/>
    </row>
    <row r="10" spans="1:6" ht="15" customHeight="1" x14ac:dyDescent="0.45">
      <c r="B10" s="4"/>
      <c r="C10" s="4"/>
      <c r="D10" s="4"/>
      <c r="E10" s="4"/>
      <c r="F10" s="4"/>
    </row>
    <row r="11" spans="1:6" s="10" customFormat="1" ht="15" customHeight="1" x14ac:dyDescent="0.45">
      <c r="A11" s="3"/>
      <c r="B11" s="4"/>
      <c r="C11" s="4"/>
      <c r="D11" s="4"/>
      <c r="E11" s="4"/>
      <c r="F11" s="4"/>
    </row>
    <row r="12" spans="1:6" ht="15" customHeight="1" x14ac:dyDescent="0.45">
      <c r="A12" s="39" t="s">
        <v>94</v>
      </c>
      <c r="B12" s="39"/>
      <c r="C12" s="39"/>
      <c r="D12" s="39"/>
      <c r="E12" s="39"/>
      <c r="F12" s="4"/>
    </row>
    <row r="13" spans="1:6" x14ac:dyDescent="0.3">
      <c r="A13" s="54" t="s">
        <v>95</v>
      </c>
      <c r="B13" s="55"/>
      <c r="C13" s="12" t="s">
        <v>22</v>
      </c>
      <c r="D13" s="12" t="s">
        <v>3</v>
      </c>
      <c r="E13" s="12" t="s">
        <v>26</v>
      </c>
      <c r="F13" s="5"/>
    </row>
    <row r="14" spans="1:6" s="10" customFormat="1" ht="15" thickBot="1" x14ac:dyDescent="0.35">
      <c r="A14" s="32"/>
      <c r="B14" s="13" t="s">
        <v>67</v>
      </c>
      <c r="C14" s="16">
        <v>3334983</v>
      </c>
      <c r="D14" s="25">
        <f>C14/C28</f>
        <v>0.93044270605923562</v>
      </c>
      <c r="E14" s="25">
        <f>D14</f>
        <v>0.93044270605923562</v>
      </c>
      <c r="F14" s="5"/>
    </row>
    <row r="15" spans="1:6" s="10" customFormat="1" ht="15" thickBot="1" x14ac:dyDescent="0.35">
      <c r="A15" s="33"/>
      <c r="B15" s="13" t="s">
        <v>45</v>
      </c>
      <c r="C15" s="14">
        <v>226435</v>
      </c>
      <c r="D15" s="26">
        <f t="shared" ref="D15:D26" si="0">C15/$C$28</f>
        <v>6.3174173345568185E-2</v>
      </c>
      <c r="E15" s="26">
        <f>E14+D15</f>
        <v>0.99361687940480381</v>
      </c>
      <c r="F15" s="5"/>
    </row>
    <row r="16" spans="1:6" s="10" customFormat="1" ht="15" thickBot="1" x14ac:dyDescent="0.35">
      <c r="A16" s="33"/>
      <c r="B16" s="13" t="s">
        <v>46</v>
      </c>
      <c r="C16" s="16">
        <v>20107</v>
      </c>
      <c r="D16" s="25">
        <f t="shared" si="0"/>
        <v>5.6097471833388805E-3</v>
      </c>
      <c r="E16" s="25">
        <f t="shared" ref="E16:E25" si="1">E15+D16</f>
        <v>0.99922662658814265</v>
      </c>
      <c r="F16" s="5"/>
    </row>
    <row r="17" spans="1:7" s="10" customFormat="1" ht="15" thickBot="1" x14ac:dyDescent="0.35">
      <c r="A17" s="33"/>
      <c r="B17" s="13" t="s">
        <v>47</v>
      </c>
      <c r="C17" s="14">
        <v>1984</v>
      </c>
      <c r="D17" s="26">
        <f t="shared" si="0"/>
        <v>5.5352555884738343E-4</v>
      </c>
      <c r="E17" s="26">
        <f t="shared" si="1"/>
        <v>0.99978015214699001</v>
      </c>
      <c r="F17" s="5"/>
    </row>
    <row r="18" spans="1:7" s="10" customFormat="1" ht="15" thickBot="1" x14ac:dyDescent="0.35">
      <c r="A18" s="33"/>
      <c r="B18" s="13" t="s">
        <v>59</v>
      </c>
      <c r="C18" s="16">
        <v>354</v>
      </c>
      <c r="D18" s="25">
        <f t="shared" si="0"/>
        <v>9.8764137012083541E-5</v>
      </c>
      <c r="E18" s="25">
        <f t="shared" si="1"/>
        <v>0.99987891628400205</v>
      </c>
      <c r="F18" s="5"/>
    </row>
    <row r="19" spans="1:7" s="10" customFormat="1" ht="15" thickBot="1" x14ac:dyDescent="0.35">
      <c r="A19" s="33"/>
      <c r="B19" s="13" t="s">
        <v>76</v>
      </c>
      <c r="C19" s="14">
        <v>149</v>
      </c>
      <c r="D19" s="26">
        <f t="shared" si="0"/>
        <v>4.1570215861018212E-5</v>
      </c>
      <c r="E19" s="26">
        <f t="shared" si="1"/>
        <v>0.99992048649986309</v>
      </c>
      <c r="F19" s="5"/>
    </row>
    <row r="20" spans="1:7" s="10" customFormat="1" ht="15" thickBot="1" x14ac:dyDescent="0.35">
      <c r="A20" s="33"/>
      <c r="B20" s="13" t="s">
        <v>77</v>
      </c>
      <c r="C20" s="37">
        <v>109</v>
      </c>
      <c r="D20" s="25">
        <f t="shared" si="0"/>
        <v>3.0410426368127418E-5</v>
      </c>
      <c r="E20" s="25">
        <f t="shared" si="1"/>
        <v>0.99995089692623118</v>
      </c>
      <c r="F20" s="5"/>
    </row>
    <row r="21" spans="1:7" s="10" customFormat="1" ht="15" thickBot="1" x14ac:dyDescent="0.35">
      <c r="A21" s="33"/>
      <c r="B21" s="13" t="s">
        <v>78</v>
      </c>
      <c r="C21" s="14">
        <v>78</v>
      </c>
      <c r="D21" s="26">
        <f t="shared" si="0"/>
        <v>2.176158951113705E-5</v>
      </c>
      <c r="E21" s="26">
        <f t="shared" si="1"/>
        <v>0.99997265851574235</v>
      </c>
      <c r="F21" s="5"/>
    </row>
    <row r="22" spans="1:7" s="10" customFormat="1" ht="15" thickBot="1" x14ac:dyDescent="0.35">
      <c r="A22" s="33"/>
      <c r="B22" s="13" t="s">
        <v>79</v>
      </c>
      <c r="C22" s="37">
        <v>49</v>
      </c>
      <c r="D22" s="25">
        <f t="shared" si="0"/>
        <v>1.3670742128791225E-5</v>
      </c>
      <c r="E22" s="25">
        <f t="shared" si="1"/>
        <v>0.99998632925787112</v>
      </c>
      <c r="F22" s="5"/>
    </row>
    <row r="23" spans="1:7" s="10" customFormat="1" ht="15" thickBot="1" x14ac:dyDescent="0.35">
      <c r="A23" s="33"/>
      <c r="B23" s="13" t="s">
        <v>80</v>
      </c>
      <c r="C23" s="38">
        <v>27</v>
      </c>
      <c r="D23" s="26">
        <f t="shared" si="0"/>
        <v>7.5328579077012867E-6</v>
      </c>
      <c r="E23" s="26">
        <f t="shared" si="1"/>
        <v>0.99999386211577879</v>
      </c>
      <c r="F23" s="5"/>
    </row>
    <row r="24" spans="1:7" s="10" customFormat="1" ht="15" thickBot="1" x14ac:dyDescent="0.35">
      <c r="A24" s="33"/>
      <c r="B24" s="13" t="s">
        <v>81</v>
      </c>
      <c r="C24" s="37">
        <v>13</v>
      </c>
      <c r="D24" s="25">
        <f t="shared" si="0"/>
        <v>3.6269315851895084E-6</v>
      </c>
      <c r="E24" s="25">
        <f t="shared" si="1"/>
        <v>0.99999748904736396</v>
      </c>
      <c r="F24" s="5"/>
    </row>
    <row r="25" spans="1:7" s="10" customFormat="1" ht="15" thickBot="1" x14ac:dyDescent="0.35">
      <c r="A25" s="33"/>
      <c r="B25" s="13" t="s">
        <v>82</v>
      </c>
      <c r="C25" s="14">
        <v>6</v>
      </c>
      <c r="D25" s="26">
        <f t="shared" si="0"/>
        <v>1.6739684239336193E-6</v>
      </c>
      <c r="E25" s="26">
        <f t="shared" si="1"/>
        <v>0.99999916301578795</v>
      </c>
      <c r="F25" s="5"/>
    </row>
    <row r="26" spans="1:7" s="10" customFormat="1" ht="15" thickBot="1" x14ac:dyDescent="0.35">
      <c r="A26" s="33"/>
      <c r="B26" s="13" t="s">
        <v>83</v>
      </c>
      <c r="C26" s="37">
        <v>2</v>
      </c>
      <c r="D26" s="25">
        <f t="shared" si="0"/>
        <v>5.579894746445398E-7</v>
      </c>
      <c r="E26" s="25">
        <f t="shared" ref="E26" si="2">E25+D26</f>
        <v>0.99999972100526258</v>
      </c>
      <c r="F26" s="5"/>
    </row>
    <row r="27" spans="1:7" s="10" customFormat="1" ht="15" thickBot="1" x14ac:dyDescent="0.35">
      <c r="A27" s="33"/>
      <c r="B27" s="13" t="s">
        <v>93</v>
      </c>
      <c r="C27" s="38">
        <v>1</v>
      </c>
      <c r="D27" s="26">
        <f>C27/$C$28</f>
        <v>2.789947373222699E-7</v>
      </c>
      <c r="E27" s="26">
        <f>E24+D27</f>
        <v>0.99999776804210128</v>
      </c>
      <c r="F27" s="5"/>
    </row>
    <row r="28" spans="1:7" ht="15" thickBot="1" x14ac:dyDescent="0.35">
      <c r="A28" s="34"/>
      <c r="B28" s="13" t="s">
        <v>0</v>
      </c>
      <c r="C28" s="44">
        <v>3584297</v>
      </c>
      <c r="D28" s="45">
        <v>1</v>
      </c>
      <c r="E28" s="46"/>
      <c r="F28" s="5"/>
    </row>
    <row r="29" spans="1:7" x14ac:dyDescent="0.3">
      <c r="A29" s="48" t="s">
        <v>60</v>
      </c>
      <c r="B29" s="48"/>
      <c r="C29" s="48"/>
      <c r="D29" s="48"/>
      <c r="E29" s="48"/>
      <c r="F29" s="21"/>
      <c r="G29" s="10"/>
    </row>
    <row r="30" spans="1:7" ht="15" customHeight="1" x14ac:dyDescent="0.3">
      <c r="A30" s="50" t="s">
        <v>61</v>
      </c>
      <c r="B30" s="50"/>
      <c r="C30" s="50"/>
      <c r="D30" s="50"/>
      <c r="E30" s="50"/>
      <c r="F30" s="6"/>
      <c r="G30" s="10"/>
    </row>
    <row r="31" spans="1:7" ht="15" customHeight="1" x14ac:dyDescent="0.3">
      <c r="A31" s="49" t="s">
        <v>48</v>
      </c>
      <c r="B31" s="49"/>
      <c r="C31" s="49"/>
      <c r="D31" s="49"/>
      <c r="E31" s="49"/>
      <c r="F31" s="6"/>
      <c r="G31" s="10"/>
    </row>
    <row r="32" spans="1:7" ht="15" customHeight="1" x14ac:dyDescent="0.3">
      <c r="A32" s="49" t="s">
        <v>49</v>
      </c>
      <c r="B32" s="49"/>
      <c r="C32" s="49"/>
      <c r="D32" s="49"/>
      <c r="E32" s="49"/>
      <c r="F32" s="6"/>
      <c r="G32" s="10"/>
    </row>
    <row r="33" spans="1:7" ht="15" customHeight="1" x14ac:dyDescent="0.3">
      <c r="A33" s="49" t="s">
        <v>50</v>
      </c>
      <c r="B33" s="49"/>
      <c r="C33" s="49"/>
      <c r="D33" s="49"/>
      <c r="E33" s="49"/>
      <c r="F33" s="6"/>
      <c r="G33" s="10"/>
    </row>
    <row r="34" spans="1:7" ht="15" customHeight="1" x14ac:dyDescent="0.3">
      <c r="A34" s="9"/>
      <c r="B34" s="6"/>
      <c r="C34" s="6"/>
      <c r="D34" s="6"/>
      <c r="E34" s="6"/>
      <c r="F34" s="6"/>
      <c r="G34" s="10"/>
    </row>
    <row r="35" spans="1:7" ht="15" customHeight="1" x14ac:dyDescent="0.3">
      <c r="A35" s="9"/>
      <c r="B35" s="6"/>
      <c r="C35" s="6"/>
      <c r="D35" s="6"/>
      <c r="E35" s="6"/>
      <c r="F35" s="6"/>
      <c r="G35" s="10"/>
    </row>
    <row r="36" spans="1:7" ht="15" customHeight="1" x14ac:dyDescent="0.3">
      <c r="A36" s="62" t="s">
        <v>85</v>
      </c>
      <c r="B36" s="62"/>
      <c r="C36" s="62"/>
      <c r="D36" s="62"/>
      <c r="E36" s="62"/>
      <c r="F36" s="6"/>
      <c r="G36" s="10"/>
    </row>
    <row r="37" spans="1:7" ht="15.75" customHeight="1" x14ac:dyDescent="0.3">
      <c r="A37" s="54"/>
      <c r="B37" s="55"/>
      <c r="C37" s="12" t="s">
        <v>22</v>
      </c>
      <c r="D37" s="12" t="s">
        <v>3</v>
      </c>
      <c r="E37" s="12" t="s">
        <v>26</v>
      </c>
      <c r="F37" s="8"/>
      <c r="G37" s="10"/>
    </row>
    <row r="38" spans="1:7" ht="15" thickBot="1" x14ac:dyDescent="0.35">
      <c r="A38" s="56" t="s">
        <v>64</v>
      </c>
      <c r="B38" s="13" t="s">
        <v>65</v>
      </c>
      <c r="C38" s="16">
        <v>1853122</v>
      </c>
      <c r="D38" s="28">
        <f>C38/C41</f>
        <v>0.51701128561611942</v>
      </c>
      <c r="E38" s="28">
        <f>+D38</f>
        <v>0.51701128561611942</v>
      </c>
      <c r="F38" s="8"/>
      <c r="G38" s="10"/>
    </row>
    <row r="39" spans="1:7" ht="15.75" customHeight="1" thickBot="1" x14ac:dyDescent="0.35">
      <c r="A39" s="57"/>
      <c r="B39" s="13" t="s">
        <v>66</v>
      </c>
      <c r="C39" s="14">
        <v>1731171</v>
      </c>
      <c r="D39" s="29">
        <f>C39/C41</f>
        <v>0.48298759840493127</v>
      </c>
      <c r="E39" s="15">
        <f>+E38+D39</f>
        <v>0.99999888402105075</v>
      </c>
      <c r="F39"/>
      <c r="G39" s="10"/>
    </row>
    <row r="40" spans="1:7" ht="15" thickBot="1" x14ac:dyDescent="0.35">
      <c r="A40" s="57"/>
      <c r="B40" s="13" t="s">
        <v>44</v>
      </c>
      <c r="C40" s="16">
        <v>4</v>
      </c>
      <c r="D40" s="28">
        <f>C40/C41</f>
        <v>1.1159789492890796E-6</v>
      </c>
      <c r="E40" s="17">
        <f>+E39+D40</f>
        <v>1</v>
      </c>
      <c r="F40"/>
      <c r="G40" s="10"/>
    </row>
    <row r="41" spans="1:7" ht="15" thickBot="1" x14ac:dyDescent="0.35">
      <c r="A41" s="58"/>
      <c r="B41" s="13" t="s">
        <v>0</v>
      </c>
      <c r="C41" s="18">
        <f>C38+C39+C40</f>
        <v>3584297</v>
      </c>
      <c r="D41" s="27">
        <v>1</v>
      </c>
      <c r="E41" s="19"/>
      <c r="F41"/>
      <c r="G41" s="10"/>
    </row>
    <row r="42" spans="1:7" x14ac:dyDescent="0.3">
      <c r="A42" s="49" t="s">
        <v>62</v>
      </c>
      <c r="B42" s="49"/>
      <c r="C42" s="49"/>
      <c r="D42" s="49"/>
      <c r="E42" s="49"/>
      <c r="F42"/>
      <c r="G42" s="10"/>
    </row>
    <row r="43" spans="1:7" x14ac:dyDescent="0.3">
      <c r="A43" s="9"/>
      <c r="B43" s="8"/>
      <c r="C43" s="8"/>
      <c r="D43" s="8"/>
      <c r="E43" s="8"/>
      <c r="F43"/>
      <c r="G43" s="10"/>
    </row>
    <row r="44" spans="1:7" ht="15" customHeight="1" x14ac:dyDescent="0.3">
      <c r="A44" s="7"/>
      <c r="B44" s="6"/>
      <c r="C44" s="6"/>
      <c r="D44" s="6"/>
      <c r="E44" s="6"/>
      <c r="F44"/>
    </row>
    <row r="45" spans="1:7" ht="15" customHeight="1" x14ac:dyDescent="0.3">
      <c r="A45" s="62" t="s">
        <v>86</v>
      </c>
      <c r="B45" s="62"/>
      <c r="C45" s="62"/>
      <c r="D45" s="62"/>
      <c r="E45" s="62"/>
      <c r="F45" s="6"/>
    </row>
    <row r="46" spans="1:7" ht="15.75" customHeight="1" x14ac:dyDescent="0.3">
      <c r="A46" s="54"/>
      <c r="B46" s="55"/>
      <c r="C46" s="12" t="s">
        <v>22</v>
      </c>
      <c r="D46" s="12" t="s">
        <v>3</v>
      </c>
      <c r="E46" s="12" t="s">
        <v>26</v>
      </c>
      <c r="F46" s="8"/>
    </row>
    <row r="47" spans="1:7" ht="15.75" customHeight="1" thickBot="1" x14ac:dyDescent="0.35">
      <c r="A47" s="51" t="s">
        <v>24</v>
      </c>
      <c r="B47" s="13" t="s">
        <v>1</v>
      </c>
      <c r="C47" s="14">
        <v>1367019</v>
      </c>
      <c r="D47" s="26">
        <f>C47/C51</f>
        <v>0.38139110681955207</v>
      </c>
      <c r="E47" s="26">
        <f>D47</f>
        <v>0.38139110681955207</v>
      </c>
      <c r="F47" s="1"/>
    </row>
    <row r="48" spans="1:7" ht="15.75" customHeight="1" thickBot="1" x14ac:dyDescent="0.35">
      <c r="A48" s="52"/>
      <c r="B48" s="13" t="s">
        <v>2</v>
      </c>
      <c r="C48" s="16">
        <v>2107164</v>
      </c>
      <c r="D48" s="25">
        <f>C48/C51</f>
        <v>0.58788766667494352</v>
      </c>
      <c r="E48" s="25">
        <f>E47+D48</f>
        <v>0.96927877349449565</v>
      </c>
      <c r="F48" s="1"/>
    </row>
    <row r="49" spans="1:7" ht="15" thickBot="1" x14ac:dyDescent="0.35">
      <c r="A49" s="52"/>
      <c r="B49" s="13" t="s">
        <v>25</v>
      </c>
      <c r="C49" s="14">
        <v>46423</v>
      </c>
      <c r="D49" s="26">
        <f>C49/C51</f>
        <v>1.2951772690711735E-2</v>
      </c>
      <c r="E49" s="26">
        <f>E48+D49</f>
        <v>0.98223054618520733</v>
      </c>
      <c r="F49" s="1"/>
    </row>
    <row r="50" spans="1:7" ht="15" thickBot="1" x14ac:dyDescent="0.35">
      <c r="A50" s="52"/>
      <c r="B50" s="13" t="s">
        <v>68</v>
      </c>
      <c r="C50" s="16">
        <v>63691</v>
      </c>
      <c r="D50" s="25">
        <f>C50/C51</f>
        <v>1.7769453814792693E-2</v>
      </c>
      <c r="E50" s="25">
        <f>E49+D50</f>
        <v>1</v>
      </c>
      <c r="F50" s="1"/>
    </row>
    <row r="51" spans="1:7" ht="15" thickBot="1" x14ac:dyDescent="0.35">
      <c r="A51" s="52"/>
      <c r="B51" s="13" t="s">
        <v>0</v>
      </c>
      <c r="C51" s="18">
        <v>3584297</v>
      </c>
      <c r="D51" s="27">
        <v>1</v>
      </c>
      <c r="E51" s="19"/>
      <c r="F51" s="1"/>
    </row>
    <row r="52" spans="1:7" x14ac:dyDescent="0.3">
      <c r="A52" s="49" t="s">
        <v>62</v>
      </c>
      <c r="B52" s="49"/>
      <c r="C52" s="49"/>
      <c r="D52" s="49"/>
      <c r="E52" s="49"/>
      <c r="F52" s="1"/>
    </row>
    <row r="53" spans="1:7" ht="15" customHeight="1" x14ac:dyDescent="0.3">
      <c r="A53" s="9"/>
      <c r="B53" s="8"/>
      <c r="C53" s="8"/>
      <c r="D53" s="8"/>
      <c r="E53" s="8"/>
      <c r="F53" s="8"/>
    </row>
    <row r="54" spans="1:7" ht="15" customHeight="1" x14ac:dyDescent="0.3">
      <c r="A54" s="7"/>
      <c r="B54" s="6"/>
      <c r="C54" s="6"/>
      <c r="D54" s="6"/>
      <c r="E54" s="6"/>
      <c r="F54" s="8"/>
    </row>
    <row r="55" spans="1:7" ht="15.75" customHeight="1" x14ac:dyDescent="0.3">
      <c r="A55" s="62" t="s">
        <v>87</v>
      </c>
      <c r="B55" s="62"/>
      <c r="C55" s="62"/>
      <c r="D55" s="62"/>
      <c r="E55" s="62"/>
      <c r="F55" s="6"/>
    </row>
    <row r="56" spans="1:7" s="2" customFormat="1" x14ac:dyDescent="0.3">
      <c r="A56" s="54"/>
      <c r="B56" s="55"/>
      <c r="C56" s="12" t="s">
        <v>22</v>
      </c>
      <c r="D56" s="12" t="s">
        <v>3</v>
      </c>
      <c r="E56" s="12" t="s">
        <v>26</v>
      </c>
      <c r="F56" s="8"/>
      <c r="G56"/>
    </row>
    <row r="57" spans="1:7" ht="15" thickBot="1" x14ac:dyDescent="0.35">
      <c r="A57" s="59" t="s">
        <v>21</v>
      </c>
      <c r="B57" s="13" t="s">
        <v>20</v>
      </c>
      <c r="C57" s="14">
        <v>55844</v>
      </c>
      <c r="D57" s="29">
        <f>+C57/$C$73</f>
        <v>1.558018211102484E-2</v>
      </c>
      <c r="E57" s="29">
        <f>+D57</f>
        <v>1.558018211102484E-2</v>
      </c>
      <c r="F57"/>
    </row>
    <row r="58" spans="1:7" ht="15.75" customHeight="1" thickBot="1" x14ac:dyDescent="0.35">
      <c r="A58" s="60"/>
      <c r="B58" s="13" t="s">
        <v>7</v>
      </c>
      <c r="C58" s="16">
        <v>83644</v>
      </c>
      <c r="D58" s="28">
        <f t="shared" ref="D58:D73" si="3">+C58/$C$73</f>
        <v>2.3336235808583943E-2</v>
      </c>
      <c r="E58" s="28">
        <f>+E57+D58</f>
        <v>3.8916417919608787E-2</v>
      </c>
    </row>
    <row r="59" spans="1:7" ht="15" thickBot="1" x14ac:dyDescent="0.35">
      <c r="A59" s="60"/>
      <c r="B59" s="13" t="s">
        <v>8</v>
      </c>
      <c r="C59" s="14">
        <v>129473</v>
      </c>
      <c r="D59" s="29">
        <f t="shared" si="3"/>
        <v>3.6122285625326246E-2</v>
      </c>
      <c r="E59" s="29">
        <f t="shared" ref="E59:E72" si="4">+E58+D59</f>
        <v>7.5038703544935026E-2</v>
      </c>
      <c r="F59"/>
    </row>
    <row r="60" spans="1:7" ht="15" thickBot="1" x14ac:dyDescent="0.35">
      <c r="A60" s="60"/>
      <c r="B60" s="13" t="s">
        <v>9</v>
      </c>
      <c r="C60" s="16">
        <v>68273</v>
      </c>
      <c r="D60" s="28">
        <f t="shared" si="3"/>
        <v>1.9047807701203331E-2</v>
      </c>
      <c r="E60" s="28">
        <f t="shared" si="4"/>
        <v>9.4086511246138357E-2</v>
      </c>
      <c r="F60"/>
    </row>
    <row r="61" spans="1:7" ht="15" thickBot="1" x14ac:dyDescent="0.35">
      <c r="A61" s="60"/>
      <c r="B61" s="13" t="s">
        <v>10</v>
      </c>
      <c r="C61" s="14">
        <v>170469</v>
      </c>
      <c r="D61" s="29">
        <f t="shared" si="3"/>
        <v>4.7559953876590025E-2</v>
      </c>
      <c r="E61" s="29">
        <f t="shared" si="4"/>
        <v>0.14164646512272838</v>
      </c>
      <c r="F61"/>
    </row>
    <row r="62" spans="1:7" ht="15" thickBot="1" x14ac:dyDescent="0.35">
      <c r="A62" s="60"/>
      <c r="B62" s="13" t="s">
        <v>11</v>
      </c>
      <c r="C62" s="16">
        <v>362570</v>
      </c>
      <c r="D62" s="28">
        <f t="shared" si="3"/>
        <v>0.1011551219109354</v>
      </c>
      <c r="E62" s="28">
        <f t="shared" si="4"/>
        <v>0.24280158703366378</v>
      </c>
      <c r="F62"/>
      <c r="G62" s="10"/>
    </row>
    <row r="63" spans="1:7" ht="15" thickBot="1" x14ac:dyDescent="0.35">
      <c r="A63" s="60"/>
      <c r="B63" s="13" t="s">
        <v>18</v>
      </c>
      <c r="C63" s="14">
        <v>1319436</v>
      </c>
      <c r="D63" s="29">
        <f t="shared" si="3"/>
        <v>0.36811570023354651</v>
      </c>
      <c r="E63" s="29">
        <f t="shared" si="4"/>
        <v>0.61091728726721028</v>
      </c>
      <c r="F63"/>
    </row>
    <row r="64" spans="1:7" ht="15" thickBot="1" x14ac:dyDescent="0.35">
      <c r="A64" s="60"/>
      <c r="B64" s="13" t="s">
        <v>12</v>
      </c>
      <c r="C64" s="16">
        <v>193313</v>
      </c>
      <c r="D64" s="28">
        <f t="shared" si="3"/>
        <v>5.3933309655979957E-2</v>
      </c>
      <c r="E64" s="28">
        <f t="shared" si="4"/>
        <v>0.66485059692319026</v>
      </c>
      <c r="F64"/>
      <c r="G64" s="10"/>
    </row>
    <row r="65" spans="1:7" ht="15" thickBot="1" x14ac:dyDescent="0.35">
      <c r="A65" s="60"/>
      <c r="B65" s="13" t="s">
        <v>13</v>
      </c>
      <c r="C65" s="14">
        <v>220444</v>
      </c>
      <c r="D65" s="29">
        <f t="shared" si="3"/>
        <v>6.1502715874270461E-2</v>
      </c>
      <c r="E65" s="29">
        <f t="shared" si="4"/>
        <v>0.72635331279746074</v>
      </c>
      <c r="F65"/>
    </row>
    <row r="66" spans="1:7" ht="15" thickBot="1" x14ac:dyDescent="0.35">
      <c r="A66" s="60"/>
      <c r="B66" s="13" t="s">
        <v>73</v>
      </c>
      <c r="C66" s="16">
        <v>104055</v>
      </c>
      <c r="D66" s="28">
        <f t="shared" si="3"/>
        <v>2.9030797392068795E-2</v>
      </c>
      <c r="E66" s="28">
        <f t="shared" si="4"/>
        <v>0.75538411018952956</v>
      </c>
      <c r="F66"/>
    </row>
    <row r="67" spans="1:7" ht="15" thickBot="1" x14ac:dyDescent="0.35">
      <c r="A67" s="60"/>
      <c r="B67" s="13" t="s">
        <v>23</v>
      </c>
      <c r="C67" s="14">
        <v>326633</v>
      </c>
      <c r="D67" s="29">
        <f t="shared" si="3"/>
        <v>9.1128888035784977E-2</v>
      </c>
      <c r="E67" s="29">
        <f t="shared" si="4"/>
        <v>0.84651299822531456</v>
      </c>
      <c r="F67"/>
    </row>
    <row r="68" spans="1:7" ht="15" thickBot="1" x14ac:dyDescent="0.35">
      <c r="A68" s="60"/>
      <c r="B68" s="13" t="s">
        <v>14</v>
      </c>
      <c r="C68" s="16">
        <v>219251</v>
      </c>
      <c r="D68" s="28">
        <f t="shared" si="3"/>
        <v>6.1169875152644992E-2</v>
      </c>
      <c r="E68" s="28">
        <f t="shared" si="4"/>
        <v>0.90768287337795961</v>
      </c>
      <c r="F68"/>
    </row>
    <row r="69" spans="1:7" ht="15" thickBot="1" x14ac:dyDescent="0.35">
      <c r="A69" s="60"/>
      <c r="B69" s="13" t="s">
        <v>19</v>
      </c>
      <c r="C69" s="14">
        <v>83797</v>
      </c>
      <c r="D69" s="29">
        <f t="shared" si="3"/>
        <v>2.337892200339425E-2</v>
      </c>
      <c r="E69" s="29">
        <f t="shared" si="4"/>
        <v>0.93106179538135381</v>
      </c>
      <c r="F69"/>
    </row>
    <row r="70" spans="1:7" ht="15" thickBot="1" x14ac:dyDescent="0.35">
      <c r="A70" s="60"/>
      <c r="B70" s="13" t="s">
        <v>15</v>
      </c>
      <c r="C70" s="16">
        <v>189668</v>
      </c>
      <c r="D70" s="28">
        <f t="shared" si="3"/>
        <v>5.2916373838440285E-2</v>
      </c>
      <c r="E70" s="28">
        <f t="shared" si="4"/>
        <v>0.98397816921979409</v>
      </c>
      <c r="F70"/>
    </row>
    <row r="71" spans="1:7" ht="15" thickBot="1" x14ac:dyDescent="0.35">
      <c r="A71" s="60"/>
      <c r="B71" s="13" t="s">
        <v>16</v>
      </c>
      <c r="C71" s="14">
        <v>26706</v>
      </c>
      <c r="D71" s="29">
        <f t="shared" si="3"/>
        <v>7.4508334549285397E-3</v>
      </c>
      <c r="E71" s="29">
        <f t="shared" si="4"/>
        <v>0.99142900267472267</v>
      </c>
      <c r="F71"/>
    </row>
    <row r="72" spans="1:7" s="10" customFormat="1" ht="15" thickBot="1" x14ac:dyDescent="0.35">
      <c r="A72" s="60"/>
      <c r="B72" s="13" t="s">
        <v>17</v>
      </c>
      <c r="C72" s="16">
        <v>30721</v>
      </c>
      <c r="D72" s="28">
        <f t="shared" si="3"/>
        <v>8.5709973252774529E-3</v>
      </c>
      <c r="E72" s="28">
        <f t="shared" si="4"/>
        <v>1.0000000000000002</v>
      </c>
    </row>
    <row r="73" spans="1:7" ht="15" thickBot="1" x14ac:dyDescent="0.35">
      <c r="A73" s="61"/>
      <c r="B73" s="13" t="s">
        <v>0</v>
      </c>
      <c r="C73" s="18">
        <v>3584297</v>
      </c>
      <c r="D73" s="30">
        <f t="shared" si="3"/>
        <v>1</v>
      </c>
      <c r="E73" s="19"/>
      <c r="F73"/>
    </row>
    <row r="74" spans="1:7" x14ac:dyDescent="0.3">
      <c r="A74" s="49" t="s">
        <v>62</v>
      </c>
      <c r="B74" s="49"/>
      <c r="C74" s="49"/>
      <c r="D74" s="49"/>
      <c r="E74" s="49"/>
      <c r="F74"/>
      <c r="G74" s="2"/>
    </row>
    <row r="75" spans="1:7" x14ac:dyDescent="0.3">
      <c r="A75" s="9"/>
      <c r="B75" s="8"/>
      <c r="C75" s="8"/>
      <c r="D75" s="8"/>
      <c r="E75" s="8"/>
      <c r="F75"/>
    </row>
    <row r="76" spans="1:7" ht="15" customHeight="1" x14ac:dyDescent="0.3">
      <c r="A76" s="7"/>
      <c r="B76" s="8"/>
      <c r="C76" s="8"/>
      <c r="D76" s="8"/>
      <c r="E76" s="8"/>
      <c r="F76" s="8"/>
    </row>
    <row r="77" spans="1:7" ht="15.75" customHeight="1" x14ac:dyDescent="0.3">
      <c r="A77" s="62" t="s">
        <v>88</v>
      </c>
      <c r="B77" s="62"/>
      <c r="C77" s="62"/>
      <c r="D77" s="62"/>
      <c r="E77" s="62"/>
      <c r="F77" s="8"/>
    </row>
    <row r="78" spans="1:7" x14ac:dyDescent="0.3">
      <c r="A78" s="54"/>
      <c r="B78" s="55"/>
      <c r="C78" s="12" t="s">
        <v>22</v>
      </c>
      <c r="D78" s="12" t="s">
        <v>3</v>
      </c>
      <c r="E78" s="12" t="s">
        <v>26</v>
      </c>
      <c r="F78" s="8"/>
    </row>
    <row r="79" spans="1:7" ht="15.75" customHeight="1" thickBot="1" x14ac:dyDescent="0.35">
      <c r="A79" s="56" t="s">
        <v>6</v>
      </c>
      <c r="B79" s="13" t="s">
        <v>4</v>
      </c>
      <c r="C79" s="14">
        <v>3283800</v>
      </c>
      <c r="D79" s="29">
        <f>+C79/$C$81</f>
        <v>0.91616291841886988</v>
      </c>
      <c r="E79" s="29">
        <f>+D79</f>
        <v>0.91616291841886988</v>
      </c>
      <c r="F79" s="8"/>
    </row>
    <row r="80" spans="1:7" ht="15" thickBot="1" x14ac:dyDescent="0.35">
      <c r="A80" s="57"/>
      <c r="B80" s="13" t="s">
        <v>5</v>
      </c>
      <c r="C80" s="16">
        <v>300497</v>
      </c>
      <c r="D80" s="28">
        <f t="shared" ref="D80:D81" si="5">+C80/$C$81</f>
        <v>8.3837081581130138E-2</v>
      </c>
      <c r="E80" s="28">
        <f>+E79+D80</f>
        <v>1</v>
      </c>
      <c r="F80"/>
    </row>
    <row r="81" spans="1:7" ht="15" thickBot="1" x14ac:dyDescent="0.35">
      <c r="A81" s="58"/>
      <c r="B81" s="13" t="s">
        <v>0</v>
      </c>
      <c r="C81" s="18">
        <v>3584297</v>
      </c>
      <c r="D81" s="27">
        <f t="shared" si="5"/>
        <v>1</v>
      </c>
      <c r="E81" s="19"/>
      <c r="F81"/>
    </row>
    <row r="82" spans="1:7" ht="15" customHeight="1" x14ac:dyDescent="0.3">
      <c r="A82" s="49" t="s">
        <v>63</v>
      </c>
      <c r="B82" s="49"/>
      <c r="C82" s="49"/>
      <c r="D82" s="49"/>
      <c r="E82" s="49"/>
      <c r="F82"/>
    </row>
    <row r="83" spans="1:7" x14ac:dyDescent="0.3">
      <c r="A83" s="7"/>
      <c r="B83" s="8"/>
      <c r="C83" s="8"/>
      <c r="D83" s="8"/>
      <c r="E83" s="8"/>
      <c r="F83"/>
    </row>
    <row r="84" spans="1:7" x14ac:dyDescent="0.3">
      <c r="A84" s="7"/>
      <c r="B84" s="8"/>
      <c r="C84" s="8"/>
      <c r="D84" s="8"/>
      <c r="E84" s="8"/>
      <c r="F84" s="8"/>
    </row>
    <row r="85" spans="1:7" ht="15.75" customHeight="1" x14ac:dyDescent="0.3">
      <c r="A85" s="62" t="s">
        <v>89</v>
      </c>
      <c r="B85" s="62"/>
      <c r="C85" s="62"/>
      <c r="D85" s="62"/>
      <c r="E85" s="62"/>
      <c r="F85" s="8"/>
    </row>
    <row r="86" spans="1:7" x14ac:dyDescent="0.3">
      <c r="A86" s="54"/>
      <c r="B86" s="55"/>
      <c r="C86" s="12" t="s">
        <v>22</v>
      </c>
      <c r="D86" s="12" t="s">
        <v>3</v>
      </c>
      <c r="E86" s="12" t="s">
        <v>26</v>
      </c>
      <c r="F86" s="8"/>
    </row>
    <row r="87" spans="1:7" ht="15.75" customHeight="1" thickBot="1" x14ac:dyDescent="0.35">
      <c r="A87" s="20">
        <v>10</v>
      </c>
      <c r="B87" s="13" t="s">
        <v>27</v>
      </c>
      <c r="C87" s="16">
        <v>367462</v>
      </c>
      <c r="D87" s="28">
        <f>+C87/$C$114</f>
        <v>0.10251996416591594</v>
      </c>
      <c r="E87" s="28">
        <f>+D87</f>
        <v>0.10251996416591594</v>
      </c>
      <c r="F87" s="8"/>
    </row>
    <row r="88" spans="1:7" s="2" customFormat="1" ht="15" thickBot="1" x14ac:dyDescent="0.35">
      <c r="A88" s="20">
        <v>110</v>
      </c>
      <c r="B88" s="13" t="s">
        <v>28</v>
      </c>
      <c r="C88" s="14">
        <v>1967014</v>
      </c>
      <c r="D88" s="29">
        <f t="shared" ref="D88:D114" si="6">+C88/$C$114</f>
        <v>0.5487865542392274</v>
      </c>
      <c r="E88" s="29">
        <f>+E87+D88</f>
        <v>0.65130651840514331</v>
      </c>
      <c r="F88"/>
      <c r="G88"/>
    </row>
    <row r="89" spans="1:7" s="2" customFormat="1" ht="15" thickBot="1" x14ac:dyDescent="0.35">
      <c r="A89" s="20">
        <v>165</v>
      </c>
      <c r="B89" s="13" t="s">
        <v>29</v>
      </c>
      <c r="C89" s="16">
        <v>20214</v>
      </c>
      <c r="D89" s="28">
        <f t="shared" si="6"/>
        <v>5.6395996202323632E-3</v>
      </c>
      <c r="E89" s="28">
        <f t="shared" ref="E89:E113" si="7">+E88+D89</f>
        <v>0.65694611802537572</v>
      </c>
      <c r="G89"/>
    </row>
    <row r="90" spans="1:7" s="2" customFormat="1" ht="15" thickBot="1" x14ac:dyDescent="0.35">
      <c r="A90" s="20">
        <v>167</v>
      </c>
      <c r="B90" s="13" t="s">
        <v>30</v>
      </c>
      <c r="C90" s="14">
        <v>6206</v>
      </c>
      <c r="D90" s="29">
        <f t="shared" si="6"/>
        <v>1.7314413398220069E-3</v>
      </c>
      <c r="E90" s="29">
        <f t="shared" si="7"/>
        <v>0.65867755936519778</v>
      </c>
      <c r="G90"/>
    </row>
    <row r="91" spans="1:7" s="2" customFormat="1" ht="15" thickBot="1" x14ac:dyDescent="0.35">
      <c r="A91" s="20">
        <v>211</v>
      </c>
      <c r="B91" s="13" t="s">
        <v>31</v>
      </c>
      <c r="C91" s="16">
        <v>417</v>
      </c>
      <c r="D91" s="28">
        <f t="shared" si="6"/>
        <v>1.1634080546338654E-4</v>
      </c>
      <c r="E91" s="28">
        <f t="shared" si="7"/>
        <v>0.6587939001706612</v>
      </c>
      <c r="G91"/>
    </row>
    <row r="92" spans="1:7" s="2" customFormat="1" ht="15" thickBot="1" x14ac:dyDescent="0.35">
      <c r="A92" s="20">
        <v>212</v>
      </c>
      <c r="B92" s="13" t="s">
        <v>32</v>
      </c>
      <c r="C92" s="14">
        <v>43195</v>
      </c>
      <c r="D92" s="29">
        <f t="shared" si="6"/>
        <v>1.2051177678635448E-2</v>
      </c>
      <c r="E92" s="29">
        <f t="shared" si="7"/>
        <v>0.67084507784929659</v>
      </c>
      <c r="G92"/>
    </row>
    <row r="93" spans="1:7" s="2" customFormat="1" ht="15" thickBot="1" x14ac:dyDescent="0.35">
      <c r="A93" s="20">
        <v>213</v>
      </c>
      <c r="B93" s="13" t="s">
        <v>33</v>
      </c>
      <c r="C93" s="16">
        <v>543</v>
      </c>
      <c r="D93" s="28">
        <f t="shared" si="6"/>
        <v>1.5149414236599254E-4</v>
      </c>
      <c r="E93" s="28">
        <f t="shared" si="7"/>
        <v>0.67099657199166263</v>
      </c>
      <c r="G93"/>
    </row>
    <row r="94" spans="1:7" s="2" customFormat="1" ht="15" thickBot="1" x14ac:dyDescent="0.35">
      <c r="A94" s="20">
        <v>214</v>
      </c>
      <c r="B94" s="13" t="s">
        <v>34</v>
      </c>
      <c r="C94" s="14">
        <v>160518</v>
      </c>
      <c r="D94" s="29">
        <f t="shared" si="6"/>
        <v>4.4783677245496117E-2</v>
      </c>
      <c r="E94" s="29">
        <f t="shared" si="7"/>
        <v>0.71578024923715877</v>
      </c>
      <c r="G94"/>
    </row>
    <row r="95" spans="1:7" s="2" customFormat="1" ht="15" thickBot="1" x14ac:dyDescent="0.35">
      <c r="A95" s="20">
        <v>215</v>
      </c>
      <c r="B95" s="13" t="s">
        <v>35</v>
      </c>
      <c r="C95" s="16">
        <v>405</v>
      </c>
      <c r="D95" s="28">
        <f t="shared" si="6"/>
        <v>1.1299286861551931E-4</v>
      </c>
      <c r="E95" s="28">
        <f t="shared" si="7"/>
        <v>0.71589324210577432</v>
      </c>
      <c r="G95"/>
    </row>
    <row r="96" spans="1:7" s="2" customFormat="1" ht="15" thickBot="1" x14ac:dyDescent="0.35">
      <c r="A96" s="20">
        <v>216</v>
      </c>
      <c r="B96" s="13" t="s">
        <v>36</v>
      </c>
      <c r="C96" s="14">
        <v>2295</v>
      </c>
      <c r="D96" s="29">
        <f t="shared" si="6"/>
        <v>6.4029292215460939E-4</v>
      </c>
      <c r="E96" s="29">
        <f t="shared" si="7"/>
        <v>0.71653353502792894</v>
      </c>
      <c r="G96"/>
    </row>
    <row r="97" spans="1:7" s="2" customFormat="1" ht="21" thickBot="1" x14ac:dyDescent="0.35">
      <c r="A97" s="20">
        <v>217</v>
      </c>
      <c r="B97" s="22" t="s">
        <v>37</v>
      </c>
      <c r="C97" s="16">
        <v>1888</v>
      </c>
      <c r="D97" s="28">
        <f t="shared" si="6"/>
        <v>5.2674206406444555E-4</v>
      </c>
      <c r="E97" s="28">
        <f t="shared" si="7"/>
        <v>0.71706027709199338</v>
      </c>
      <c r="G97"/>
    </row>
    <row r="98" spans="1:7" s="2" customFormat="1" ht="15" thickBot="1" x14ac:dyDescent="0.35">
      <c r="A98" s="20">
        <v>218</v>
      </c>
      <c r="B98" s="35" t="s">
        <v>74</v>
      </c>
      <c r="C98" s="14">
        <v>1058</v>
      </c>
      <c r="D98" s="29">
        <f t="shared" si="6"/>
        <v>2.9517643208696156E-4</v>
      </c>
      <c r="E98" s="29">
        <f t="shared" si="7"/>
        <v>0.71735545352408037</v>
      </c>
      <c r="G98" s="10"/>
    </row>
    <row r="99" spans="1:7" s="2" customFormat="1" ht="15" thickBot="1" x14ac:dyDescent="0.35">
      <c r="A99" s="20">
        <v>219</v>
      </c>
      <c r="B99" s="35" t="s">
        <v>75</v>
      </c>
      <c r="C99" s="16">
        <v>6</v>
      </c>
      <c r="D99" s="28">
        <f t="shared" si="6"/>
        <v>1.6739684239336193E-6</v>
      </c>
      <c r="E99" s="28">
        <f t="shared" si="7"/>
        <v>0.71735712749250435</v>
      </c>
      <c r="G99" s="10"/>
    </row>
    <row r="100" spans="1:7" s="2" customFormat="1" ht="15" thickBot="1" x14ac:dyDescent="0.35">
      <c r="A100" s="20">
        <v>299</v>
      </c>
      <c r="B100" s="13" t="s">
        <v>38</v>
      </c>
      <c r="C100" s="14">
        <v>2696</v>
      </c>
      <c r="D100" s="29">
        <f t="shared" si="6"/>
        <v>7.5216981182083963E-4</v>
      </c>
      <c r="E100" s="29">
        <f t="shared" si="7"/>
        <v>0.71810929730432516</v>
      </c>
      <c r="G100"/>
    </row>
    <row r="101" spans="1:7" s="2" customFormat="1" ht="15" thickBot="1" x14ac:dyDescent="0.35">
      <c r="A101" s="20">
        <v>310</v>
      </c>
      <c r="B101" s="13" t="s">
        <v>57</v>
      </c>
      <c r="C101" s="16">
        <v>598800</v>
      </c>
      <c r="D101" s="28">
        <f t="shared" si="6"/>
        <v>0.16706204870857522</v>
      </c>
      <c r="E101" s="28">
        <f t="shared" si="7"/>
        <v>0.88517134601290037</v>
      </c>
      <c r="G101"/>
    </row>
    <row r="102" spans="1:7" s="2" customFormat="1" ht="15" thickBot="1" x14ac:dyDescent="0.35">
      <c r="A102" s="20">
        <v>363</v>
      </c>
      <c r="B102" s="13" t="s">
        <v>39</v>
      </c>
      <c r="C102" s="14">
        <v>143916</v>
      </c>
      <c r="D102" s="29">
        <f t="shared" si="6"/>
        <v>4.0151806616471795E-2</v>
      </c>
      <c r="E102" s="29">
        <f t="shared" si="7"/>
        <v>0.92532315262937215</v>
      </c>
      <c r="G102"/>
    </row>
    <row r="103" spans="1:7" s="2" customFormat="1" ht="15" thickBot="1" x14ac:dyDescent="0.35">
      <c r="A103" s="20">
        <v>410</v>
      </c>
      <c r="B103" s="13" t="s">
        <v>58</v>
      </c>
      <c r="C103" s="16">
        <v>74314</v>
      </c>
      <c r="D103" s="28">
        <f t="shared" si="6"/>
        <v>2.0733214909367165E-2</v>
      </c>
      <c r="E103" s="28">
        <f t="shared" si="7"/>
        <v>0.94605636753873934</v>
      </c>
      <c r="G103"/>
    </row>
    <row r="104" spans="1:7" s="2" customFormat="1" ht="15" thickBot="1" x14ac:dyDescent="0.35">
      <c r="A104" s="20">
        <v>463</v>
      </c>
      <c r="B104" s="13" t="s">
        <v>55</v>
      </c>
      <c r="C104" s="14">
        <v>2276</v>
      </c>
      <c r="D104" s="29">
        <f t="shared" si="6"/>
        <v>6.3499202214548631E-4</v>
      </c>
      <c r="E104" s="29">
        <f t="shared" si="7"/>
        <v>0.94669135956088479</v>
      </c>
      <c r="G104"/>
    </row>
    <row r="105" spans="1:7" s="2" customFormat="1" ht="15" thickBot="1" x14ac:dyDescent="0.35">
      <c r="A105" s="20">
        <v>510</v>
      </c>
      <c r="B105" s="13" t="s">
        <v>51</v>
      </c>
      <c r="C105" s="16">
        <v>102548</v>
      </c>
      <c r="D105" s="28">
        <f t="shared" si="6"/>
        <v>2.8610352322924134E-2</v>
      </c>
      <c r="E105" s="28">
        <f t="shared" si="7"/>
        <v>0.97530171188380888</v>
      </c>
      <c r="G105"/>
    </row>
    <row r="106" spans="1:7" s="2" customFormat="1" ht="15" thickBot="1" x14ac:dyDescent="0.35">
      <c r="A106" s="20">
        <v>563</v>
      </c>
      <c r="B106" s="13" t="s">
        <v>56</v>
      </c>
      <c r="C106" s="14">
        <v>4751</v>
      </c>
      <c r="D106" s="29">
        <f t="shared" si="6"/>
        <v>1.3255039970181042E-3</v>
      </c>
      <c r="E106" s="29">
        <f t="shared" si="7"/>
        <v>0.97662721588082702</v>
      </c>
    </row>
    <row r="107" spans="1:7" s="2" customFormat="1" ht="15" thickBot="1" x14ac:dyDescent="0.35">
      <c r="A107" s="20">
        <v>610</v>
      </c>
      <c r="B107" s="13" t="s">
        <v>52</v>
      </c>
      <c r="C107" s="16">
        <v>57094</v>
      </c>
      <c r="D107" s="28">
        <f t="shared" si="6"/>
        <v>1.5928925532677676E-2</v>
      </c>
      <c r="E107" s="28">
        <f t="shared" si="7"/>
        <v>0.99255614141350468</v>
      </c>
    </row>
    <row r="108" spans="1:7" s="2" customFormat="1" ht="15" thickBot="1" x14ac:dyDescent="0.35">
      <c r="A108" s="20">
        <v>663</v>
      </c>
      <c r="B108" s="13" t="s">
        <v>40</v>
      </c>
      <c r="C108" s="14">
        <v>4255</v>
      </c>
      <c r="D108" s="29">
        <f t="shared" si="6"/>
        <v>1.1871226073062583E-3</v>
      </c>
      <c r="E108" s="29">
        <f t="shared" si="7"/>
        <v>0.99374326402081092</v>
      </c>
    </row>
    <row r="109" spans="1:7" s="2" customFormat="1" ht="15" thickBot="1" x14ac:dyDescent="0.35">
      <c r="A109" s="20">
        <v>710</v>
      </c>
      <c r="B109" s="13" t="s">
        <v>53</v>
      </c>
      <c r="C109" s="16">
        <v>17260</v>
      </c>
      <c r="D109" s="28">
        <f t="shared" si="6"/>
        <v>4.815449166182378E-3</v>
      </c>
      <c r="E109" s="28">
        <f t="shared" si="7"/>
        <v>0.9985587131869933</v>
      </c>
    </row>
    <row r="110" spans="1:7" s="2" customFormat="1" ht="15" thickBot="1" x14ac:dyDescent="0.35">
      <c r="A110" s="20">
        <v>763</v>
      </c>
      <c r="B110" s="13" t="s">
        <v>41</v>
      </c>
      <c r="C110" s="14">
        <v>669</v>
      </c>
      <c r="D110" s="29">
        <f t="shared" si="6"/>
        <v>1.8664747926859857E-4</v>
      </c>
      <c r="E110" s="29">
        <f t="shared" si="7"/>
        <v>0.99874536066626185</v>
      </c>
    </row>
    <row r="111" spans="1:7" s="2" customFormat="1" ht="15" thickBot="1" x14ac:dyDescent="0.35">
      <c r="A111" s="20">
        <v>810</v>
      </c>
      <c r="B111" s="13" t="s">
        <v>54</v>
      </c>
      <c r="C111" s="16">
        <v>4194</v>
      </c>
      <c r="D111" s="28">
        <f t="shared" si="6"/>
        <v>1.1701039283295999E-3</v>
      </c>
      <c r="E111" s="28">
        <f t="shared" si="7"/>
        <v>0.99991546459459146</v>
      </c>
    </row>
    <row r="112" spans="1:7" s="2" customFormat="1" ht="15" thickBot="1" x14ac:dyDescent="0.35">
      <c r="A112" s="20">
        <v>863</v>
      </c>
      <c r="B112" s="13" t="s">
        <v>42</v>
      </c>
      <c r="C112" s="14">
        <v>14</v>
      </c>
      <c r="D112" s="29">
        <f t="shared" si="6"/>
        <v>3.9059263225117787E-6</v>
      </c>
      <c r="E112" s="29">
        <f t="shared" si="7"/>
        <v>0.99991937052091395</v>
      </c>
    </row>
    <row r="113" spans="1:7" s="2" customFormat="1" ht="15" thickBot="1" x14ac:dyDescent="0.35">
      <c r="A113" s="20">
        <v>910</v>
      </c>
      <c r="B113" s="13" t="s">
        <v>43</v>
      </c>
      <c r="C113" s="16">
        <v>289</v>
      </c>
      <c r="D113" s="28">
        <f t="shared" si="6"/>
        <v>8.0629479086136E-5</v>
      </c>
      <c r="E113" s="28">
        <f t="shared" si="7"/>
        <v>1</v>
      </c>
    </row>
    <row r="114" spans="1:7" s="2" customFormat="1" ht="15" thickBot="1" x14ac:dyDescent="0.35">
      <c r="A114" s="65" t="s">
        <v>0</v>
      </c>
      <c r="B114" s="66"/>
      <c r="C114" s="18">
        <v>3584297</v>
      </c>
      <c r="D114" s="36">
        <f t="shared" si="6"/>
        <v>1</v>
      </c>
      <c r="E114" s="29"/>
    </row>
    <row r="115" spans="1:7" x14ac:dyDescent="0.3">
      <c r="A115" s="49" t="s">
        <v>62</v>
      </c>
      <c r="B115" s="49"/>
      <c r="C115" s="49"/>
      <c r="D115" s="49"/>
      <c r="E115" s="49"/>
      <c r="G115" s="2"/>
    </row>
    <row r="116" spans="1:7" x14ac:dyDescent="0.3">
      <c r="A116" s="9"/>
      <c r="B116" s="8"/>
      <c r="C116" s="8"/>
      <c r="D116" s="8"/>
      <c r="E116" s="8"/>
      <c r="F116"/>
      <c r="G116" s="2"/>
    </row>
    <row r="117" spans="1:7" ht="15.75" customHeight="1" x14ac:dyDescent="0.3">
      <c r="A117" s="9"/>
      <c r="B117" s="8"/>
      <c r="C117" s="8"/>
      <c r="D117" s="8"/>
      <c r="E117" s="8"/>
      <c r="F117" s="8"/>
      <c r="G117" s="2"/>
    </row>
    <row r="118" spans="1:7" ht="15.75" customHeight="1" x14ac:dyDescent="0.3">
      <c r="A118" s="62" t="s">
        <v>90</v>
      </c>
      <c r="B118" s="62"/>
      <c r="C118" s="62"/>
      <c r="D118" s="62"/>
      <c r="E118" s="62"/>
      <c r="F118" s="8"/>
      <c r="G118" s="2"/>
    </row>
    <row r="119" spans="1:7" s="10" customFormat="1" ht="15.75" customHeight="1" x14ac:dyDescent="0.3">
      <c r="A119" s="54"/>
      <c r="B119" s="55"/>
      <c r="C119" s="12" t="s">
        <v>22</v>
      </c>
      <c r="D119" s="12" t="s">
        <v>3</v>
      </c>
      <c r="E119" s="12" t="s">
        <v>26</v>
      </c>
      <c r="F119" s="8"/>
      <c r="G119" s="2"/>
    </row>
    <row r="120" spans="1:7" s="10" customFormat="1" ht="15.75" customHeight="1" thickBot="1" x14ac:dyDescent="0.35">
      <c r="A120" s="63" t="s">
        <v>69</v>
      </c>
      <c r="B120" s="24">
        <v>0</v>
      </c>
      <c r="C120" s="16">
        <v>683513</v>
      </c>
      <c r="D120" s="31">
        <f t="shared" ref="D120:D146" si="8">+C120/$C$146</f>
        <v>0.19069652989135666</v>
      </c>
      <c r="E120" s="31">
        <f>+D120</f>
        <v>0.19069652989135666</v>
      </c>
      <c r="F120" s="2"/>
      <c r="G120" s="2"/>
    </row>
    <row r="121" spans="1:7" s="10" customFormat="1" ht="15.75" customHeight="1" thickBot="1" x14ac:dyDescent="0.35">
      <c r="A121" s="64"/>
      <c r="B121" s="24">
        <v>1</v>
      </c>
      <c r="C121" s="14">
        <v>57654</v>
      </c>
      <c r="D121" s="29">
        <f t="shared" si="8"/>
        <v>1.6085162585578149E-2</v>
      </c>
      <c r="E121" s="29">
        <f>+E120+D121</f>
        <v>0.20678169247693481</v>
      </c>
      <c r="F121" s="2"/>
      <c r="G121" s="2"/>
    </row>
    <row r="122" spans="1:7" s="10" customFormat="1" ht="15.75" customHeight="1" thickBot="1" x14ac:dyDescent="0.35">
      <c r="A122" s="64"/>
      <c r="B122" s="24">
        <v>2</v>
      </c>
      <c r="C122" s="16">
        <v>50550</v>
      </c>
      <c r="D122" s="31">
        <f t="shared" si="8"/>
        <v>1.4103183971640744E-2</v>
      </c>
      <c r="E122" s="31">
        <f t="shared" ref="E122:E143" si="9">+E121+D122</f>
        <v>0.22088487644857555</v>
      </c>
      <c r="F122" s="2"/>
      <c r="G122" s="2"/>
    </row>
    <row r="123" spans="1:7" ht="15" thickBot="1" x14ac:dyDescent="0.35">
      <c r="A123" s="64"/>
      <c r="B123" s="24">
        <v>3</v>
      </c>
      <c r="C123" s="14">
        <v>32257</v>
      </c>
      <c r="D123" s="29">
        <f t="shared" si="8"/>
        <v>8.9995332418044607E-3</v>
      </c>
      <c r="E123" s="29">
        <f t="shared" si="9"/>
        <v>0.22988440969038001</v>
      </c>
      <c r="G123" s="2"/>
    </row>
    <row r="124" spans="1:7" ht="15" thickBot="1" x14ac:dyDescent="0.35">
      <c r="A124" s="64"/>
      <c r="B124" s="24">
        <v>4</v>
      </c>
      <c r="C124" s="16">
        <v>36084</v>
      </c>
      <c r="D124" s="31">
        <f t="shared" si="8"/>
        <v>1.0067246101536786E-2</v>
      </c>
      <c r="E124" s="31">
        <f t="shared" si="9"/>
        <v>0.2399516557919168</v>
      </c>
      <c r="G124" s="2"/>
    </row>
    <row r="125" spans="1:7" ht="15" thickBot="1" x14ac:dyDescent="0.35">
      <c r="A125" s="64"/>
      <c r="B125" s="24">
        <v>5</v>
      </c>
      <c r="C125" s="14">
        <v>51786</v>
      </c>
      <c r="D125" s="29">
        <f t="shared" si="8"/>
        <v>1.4448021466971068E-2</v>
      </c>
      <c r="E125" s="29">
        <f t="shared" si="9"/>
        <v>0.25439967725888785</v>
      </c>
      <c r="G125" s="2"/>
    </row>
    <row r="126" spans="1:7" ht="15" thickBot="1" x14ac:dyDescent="0.35">
      <c r="A126" s="64"/>
      <c r="B126" s="24">
        <v>6</v>
      </c>
      <c r="C126" s="16">
        <v>39002</v>
      </c>
      <c r="D126" s="31">
        <f t="shared" si="8"/>
        <v>1.088135274504317E-2</v>
      </c>
      <c r="E126" s="31">
        <f t="shared" si="9"/>
        <v>0.265281030003931</v>
      </c>
      <c r="G126" s="2"/>
    </row>
    <row r="127" spans="1:7" ht="15" thickBot="1" x14ac:dyDescent="0.35">
      <c r="A127" s="64"/>
      <c r="B127" s="24">
        <v>7</v>
      </c>
      <c r="C127" s="14">
        <v>43567</v>
      </c>
      <c r="D127" s="29">
        <f t="shared" si="8"/>
        <v>1.2154963720919332E-2</v>
      </c>
      <c r="E127" s="29">
        <f t="shared" si="9"/>
        <v>0.27743599372485034</v>
      </c>
      <c r="G127" s="2"/>
    </row>
    <row r="128" spans="1:7" ht="15" thickBot="1" x14ac:dyDescent="0.35">
      <c r="A128" s="64"/>
      <c r="B128" s="24">
        <v>8</v>
      </c>
      <c r="C128" s="16">
        <v>50839</v>
      </c>
      <c r="D128" s="31">
        <f t="shared" si="8"/>
        <v>1.4183813450726879E-2</v>
      </c>
      <c r="E128" s="31">
        <f t="shared" si="9"/>
        <v>0.29161980717557723</v>
      </c>
      <c r="G128" s="2"/>
    </row>
    <row r="129" spans="1:7" ht="15" thickBot="1" x14ac:dyDescent="0.35">
      <c r="A129" s="64"/>
      <c r="B129" s="24">
        <v>9</v>
      </c>
      <c r="C129" s="14">
        <v>60251</v>
      </c>
      <c r="D129" s="29">
        <f t="shared" si="8"/>
        <v>1.6809711918404083E-2</v>
      </c>
      <c r="E129" s="29">
        <f t="shared" si="9"/>
        <v>0.30842951909398131</v>
      </c>
      <c r="G129" s="2"/>
    </row>
    <row r="130" spans="1:7" ht="15" thickBot="1" x14ac:dyDescent="0.35">
      <c r="A130" s="64"/>
      <c r="B130" s="24">
        <v>10</v>
      </c>
      <c r="C130" s="16">
        <v>77996</v>
      </c>
      <c r="D130" s="31">
        <f t="shared" si="8"/>
        <v>2.1760473532187762E-2</v>
      </c>
      <c r="E130" s="31">
        <f t="shared" si="9"/>
        <v>0.33018999262616905</v>
      </c>
      <c r="G130" s="2"/>
    </row>
    <row r="131" spans="1:7" ht="15" thickBot="1" x14ac:dyDescent="0.35">
      <c r="A131" s="64"/>
      <c r="B131" s="24">
        <v>11</v>
      </c>
      <c r="C131" s="14">
        <v>88291</v>
      </c>
      <c r="D131" s="29">
        <f t="shared" si="8"/>
        <v>2.4632724352920531E-2</v>
      </c>
      <c r="E131" s="29">
        <f t="shared" si="9"/>
        <v>0.35482271697908957</v>
      </c>
      <c r="G131" s="2"/>
    </row>
    <row r="132" spans="1:7" ht="15" thickBot="1" x14ac:dyDescent="0.35">
      <c r="A132" s="64"/>
      <c r="B132" s="24">
        <v>12</v>
      </c>
      <c r="C132" s="16">
        <v>109678</v>
      </c>
      <c r="D132" s="31">
        <f t="shared" si="8"/>
        <v>3.0599584800031918E-2</v>
      </c>
      <c r="E132" s="31">
        <f t="shared" si="9"/>
        <v>0.38542230177912151</v>
      </c>
      <c r="G132" s="2"/>
    </row>
    <row r="133" spans="1:7" ht="15" thickBot="1" x14ac:dyDescent="0.35">
      <c r="A133" s="64"/>
      <c r="B133" s="24">
        <v>13</v>
      </c>
      <c r="C133" s="14">
        <v>140218</v>
      </c>
      <c r="D133" s="29">
        <f t="shared" si="8"/>
        <v>3.9120084077854042E-2</v>
      </c>
      <c r="E133" s="29">
        <f t="shared" si="9"/>
        <v>0.42454238585697557</v>
      </c>
    </row>
    <row r="134" spans="1:7" ht="15" thickBot="1" x14ac:dyDescent="0.35">
      <c r="A134" s="64"/>
      <c r="B134" s="24">
        <v>14</v>
      </c>
      <c r="C134" s="16">
        <v>172497</v>
      </c>
      <c r="D134" s="31">
        <f t="shared" si="8"/>
        <v>4.8125755203879586E-2</v>
      </c>
      <c r="E134" s="31">
        <f t="shared" si="9"/>
        <v>0.47266814106085514</v>
      </c>
    </row>
    <row r="135" spans="1:7" s="10" customFormat="1" ht="15" thickBot="1" x14ac:dyDescent="0.35">
      <c r="A135" s="64"/>
      <c r="B135" s="24">
        <v>15</v>
      </c>
      <c r="C135" s="14">
        <v>220537</v>
      </c>
      <c r="D135" s="29">
        <f t="shared" si="8"/>
        <v>6.1528662384841434E-2</v>
      </c>
      <c r="E135" s="29">
        <f t="shared" si="9"/>
        <v>0.53419680344569653</v>
      </c>
      <c r="F135" s="2"/>
      <c r="G135"/>
    </row>
    <row r="136" spans="1:7" s="10" customFormat="1" ht="15" thickBot="1" x14ac:dyDescent="0.35">
      <c r="A136" s="64"/>
      <c r="B136" s="24">
        <v>16</v>
      </c>
      <c r="C136" s="16">
        <v>251422</v>
      </c>
      <c r="D136" s="31">
        <f t="shared" si="8"/>
        <v>7.0145414847039747E-2</v>
      </c>
      <c r="E136" s="31">
        <f t="shared" si="9"/>
        <v>0.60434221829273627</v>
      </c>
      <c r="F136" s="2"/>
      <c r="G136"/>
    </row>
    <row r="137" spans="1:7" s="10" customFormat="1" ht="15" thickBot="1" x14ac:dyDescent="0.35">
      <c r="A137" s="64"/>
      <c r="B137" s="24">
        <v>17</v>
      </c>
      <c r="C137" s="14">
        <v>283510</v>
      </c>
      <c r="D137" s="29">
        <f t="shared" si="8"/>
        <v>7.9097797978236739E-2</v>
      </c>
      <c r="E137" s="29">
        <f t="shared" si="9"/>
        <v>0.68344001627097306</v>
      </c>
      <c r="F137" s="2"/>
      <c r="G137"/>
    </row>
    <row r="138" spans="1:7" s="10" customFormat="1" ht="15" thickBot="1" x14ac:dyDescent="0.35">
      <c r="A138" s="64"/>
      <c r="B138" s="24">
        <v>18</v>
      </c>
      <c r="C138" s="16">
        <v>332133</v>
      </c>
      <c r="D138" s="31">
        <f t="shared" si="8"/>
        <v>9.2663359091057468E-2</v>
      </c>
      <c r="E138" s="31">
        <f t="shared" si="9"/>
        <v>0.77610337536203056</v>
      </c>
      <c r="F138" s="2"/>
      <c r="G138"/>
    </row>
    <row r="139" spans="1:7" ht="15" thickBot="1" x14ac:dyDescent="0.35">
      <c r="A139" s="64"/>
      <c r="B139" s="24">
        <v>19</v>
      </c>
      <c r="C139" s="14">
        <v>390996</v>
      </c>
      <c r="D139" s="29">
        <f t="shared" si="8"/>
        <v>0.10908582631405823</v>
      </c>
      <c r="E139" s="29">
        <f t="shared" si="9"/>
        <v>0.88518920167608883</v>
      </c>
    </row>
    <row r="140" spans="1:7" ht="15" thickBot="1" x14ac:dyDescent="0.35">
      <c r="A140" s="64"/>
      <c r="B140" s="24">
        <v>20</v>
      </c>
      <c r="C140" s="16">
        <v>410967</v>
      </c>
      <c r="D140" s="31">
        <f t="shared" si="8"/>
        <v>0.11465763021312129</v>
      </c>
      <c r="E140" s="25">
        <f t="shared" si="9"/>
        <v>0.99984683188921009</v>
      </c>
    </row>
    <row r="141" spans="1:7" s="10" customFormat="1" ht="15" thickBot="1" x14ac:dyDescent="0.35">
      <c r="A141" s="64"/>
      <c r="B141" s="24">
        <v>21</v>
      </c>
      <c r="C141" s="14">
        <v>404</v>
      </c>
      <c r="D141" s="29">
        <f t="shared" si="8"/>
        <v>1.1271387387819704E-4</v>
      </c>
      <c r="E141" s="29">
        <f t="shared" si="9"/>
        <v>0.99995954576308832</v>
      </c>
      <c r="F141" s="2"/>
    </row>
    <row r="142" spans="1:7" s="10" customFormat="1" ht="15" thickBot="1" x14ac:dyDescent="0.35">
      <c r="A142" s="64"/>
      <c r="B142" s="24">
        <v>22</v>
      </c>
      <c r="C142" s="16">
        <v>122</v>
      </c>
      <c r="D142" s="31">
        <f t="shared" si="8"/>
        <v>3.403735795331693E-5</v>
      </c>
      <c r="E142" s="25">
        <f t="shared" si="9"/>
        <v>0.99999358312104158</v>
      </c>
      <c r="F142" s="2"/>
    </row>
    <row r="143" spans="1:7" s="10" customFormat="1" ht="15" thickBot="1" x14ac:dyDescent="0.35">
      <c r="A143" s="64"/>
      <c r="B143" s="24">
        <v>23</v>
      </c>
      <c r="C143" s="38">
        <v>5</v>
      </c>
      <c r="D143" s="26">
        <f t="shared" si="8"/>
        <v>1.3949736866113495E-6</v>
      </c>
      <c r="E143" s="26">
        <f t="shared" si="9"/>
        <v>0.99999497809472815</v>
      </c>
      <c r="F143" s="2"/>
    </row>
    <row r="144" spans="1:7" s="10" customFormat="1" ht="15" thickBot="1" x14ac:dyDescent="0.35">
      <c r="A144" s="64"/>
      <c r="B144" s="24">
        <v>24</v>
      </c>
      <c r="C144" s="37">
        <v>10</v>
      </c>
      <c r="D144" s="25">
        <f t="shared" si="8"/>
        <v>2.7899473732226989E-6</v>
      </c>
      <c r="E144" s="25">
        <f t="shared" ref="E144" si="10">+E143+D144</f>
        <v>0.99999776804210139</v>
      </c>
      <c r="F144" s="2"/>
    </row>
    <row r="145" spans="1:7" s="10" customFormat="1" ht="15" thickBot="1" x14ac:dyDescent="0.35">
      <c r="A145" s="64"/>
      <c r="B145" s="24">
        <v>25</v>
      </c>
      <c r="C145" s="38">
        <v>8</v>
      </c>
      <c r="D145" s="40">
        <f t="shared" si="8"/>
        <v>2.2319578985781592E-6</v>
      </c>
      <c r="E145" s="26">
        <f>+E143+D145</f>
        <v>0.99999721005262676</v>
      </c>
      <c r="F145" s="2"/>
    </row>
    <row r="146" spans="1:7" ht="15.75" customHeight="1" thickBot="1" x14ac:dyDescent="0.35">
      <c r="A146" s="64"/>
      <c r="B146" s="24" t="s">
        <v>0</v>
      </c>
      <c r="C146" s="44">
        <v>3584297</v>
      </c>
      <c r="D146" s="45">
        <f t="shared" si="8"/>
        <v>1</v>
      </c>
      <c r="E146" s="47">
        <v>1</v>
      </c>
      <c r="G146" s="10"/>
    </row>
    <row r="147" spans="1:7" x14ac:dyDescent="0.3">
      <c r="A147" s="49" t="s">
        <v>62</v>
      </c>
      <c r="B147" s="49"/>
      <c r="C147" s="49"/>
      <c r="D147" s="49"/>
      <c r="E147" s="49"/>
      <c r="G147" s="10"/>
    </row>
    <row r="148" spans="1:7" s="10" customFormat="1" x14ac:dyDescent="0.3">
      <c r="A148" s="3"/>
      <c r="B148" s="2"/>
      <c r="C148" s="2"/>
      <c r="D148" s="2"/>
      <c r="E148" s="2"/>
      <c r="F148" s="2"/>
    </row>
    <row r="149" spans="1:7" s="10" customFormat="1" ht="15" customHeight="1" x14ac:dyDescent="0.3">
      <c r="A149" s="62" t="s">
        <v>91</v>
      </c>
      <c r="B149" s="62"/>
      <c r="C149" s="62"/>
      <c r="D149" s="62"/>
      <c r="E149" s="62"/>
      <c r="F149" s="2"/>
    </row>
    <row r="150" spans="1:7" s="10" customFormat="1" x14ac:dyDescent="0.3">
      <c r="A150" s="54"/>
      <c r="B150" s="55"/>
      <c r="C150" s="12" t="s">
        <v>22</v>
      </c>
      <c r="D150" s="12" t="s">
        <v>3</v>
      </c>
      <c r="E150" s="12" t="s">
        <v>26</v>
      </c>
      <c r="F150" s="2"/>
    </row>
    <row r="151" spans="1:7" s="10" customFormat="1" ht="15" customHeight="1" thickBot="1" x14ac:dyDescent="0.35">
      <c r="A151" s="67"/>
      <c r="B151" s="41">
        <v>0</v>
      </c>
      <c r="C151" s="37">
        <v>108275</v>
      </c>
      <c r="D151" s="25">
        <f t="shared" ref="D151:D176" si="11">+C151/$C$176</f>
        <v>3.0208155183568772E-2</v>
      </c>
      <c r="E151" s="25">
        <f>D151</f>
        <v>3.0208155183568772E-2</v>
      </c>
      <c r="F151" s="2"/>
      <c r="G151"/>
    </row>
    <row r="152" spans="1:7" s="10" customFormat="1" ht="15" customHeight="1" thickBot="1" x14ac:dyDescent="0.35">
      <c r="A152" s="67"/>
      <c r="B152" s="41">
        <v>1</v>
      </c>
      <c r="C152" s="38">
        <v>130792</v>
      </c>
      <c r="D152" s="26">
        <f t="shared" si="11"/>
        <v>3.6490279683854321E-2</v>
      </c>
      <c r="E152" s="26">
        <f>D152+E151</f>
        <v>6.6698434867423093E-2</v>
      </c>
      <c r="F152" s="2"/>
    </row>
    <row r="153" spans="1:7" s="10" customFormat="1" ht="15" customHeight="1" thickBot="1" x14ac:dyDescent="0.35">
      <c r="A153" s="67"/>
      <c r="B153" s="41">
        <v>2</v>
      </c>
      <c r="C153" s="37">
        <v>31522</v>
      </c>
      <c r="D153" s="25">
        <f t="shared" si="11"/>
        <v>8.7944721098725913E-3</v>
      </c>
      <c r="E153" s="25">
        <f>D153+E152</f>
        <v>7.5492906977295687E-2</v>
      </c>
      <c r="F153" s="2"/>
    </row>
    <row r="154" spans="1:7" s="10" customFormat="1" ht="15" customHeight="1" thickBot="1" x14ac:dyDescent="0.35">
      <c r="A154" s="67"/>
      <c r="B154" s="41">
        <v>3</v>
      </c>
      <c r="C154" s="38">
        <v>30401</v>
      </c>
      <c r="D154" s="26">
        <f t="shared" si="11"/>
        <v>8.4817190093343271E-3</v>
      </c>
      <c r="E154" s="26">
        <f>D154+E153</f>
        <v>8.3974625986630011E-2</v>
      </c>
      <c r="F154" s="2"/>
    </row>
    <row r="155" spans="1:7" s="10" customFormat="1" ht="15" customHeight="1" thickBot="1" x14ac:dyDescent="0.35">
      <c r="A155" s="67"/>
      <c r="B155" s="41">
        <v>4</v>
      </c>
      <c r="C155" s="37">
        <v>12486</v>
      </c>
      <c r="D155" s="25">
        <f t="shared" si="11"/>
        <v>3.483528290205862E-3</v>
      </c>
      <c r="E155" s="25">
        <f>D155+E154</f>
        <v>8.745815427683587E-2</v>
      </c>
      <c r="F155" s="2"/>
    </row>
    <row r="156" spans="1:7" s="10" customFormat="1" ht="15" customHeight="1" thickBot="1" x14ac:dyDescent="0.35">
      <c r="A156" s="67"/>
      <c r="B156" s="41">
        <v>5</v>
      </c>
      <c r="C156" s="38">
        <v>28075</v>
      </c>
      <c r="D156" s="26">
        <f t="shared" si="11"/>
        <v>7.8327772503227269E-3</v>
      </c>
      <c r="E156" s="26">
        <f t="shared" ref="E156:E175" si="12">D156+E155</f>
        <v>9.529093152715859E-2</v>
      </c>
      <c r="F156" s="2"/>
    </row>
    <row r="157" spans="1:7" s="10" customFormat="1" ht="15" customHeight="1" thickBot="1" x14ac:dyDescent="0.35">
      <c r="A157" s="67"/>
      <c r="B157" s="41">
        <v>6</v>
      </c>
      <c r="C157" s="37">
        <v>13690</v>
      </c>
      <c r="D157" s="25">
        <f t="shared" si="11"/>
        <v>3.8194379539418749E-3</v>
      </c>
      <c r="E157" s="25">
        <f t="shared" si="12"/>
        <v>9.9110369481100469E-2</v>
      </c>
      <c r="F157" s="2"/>
    </row>
    <row r="158" spans="1:7" ht="15" thickBot="1" x14ac:dyDescent="0.35">
      <c r="A158" s="67"/>
      <c r="B158" s="41">
        <v>7</v>
      </c>
      <c r="C158" s="38">
        <v>15467</v>
      </c>
      <c r="D158" s="26">
        <f t="shared" si="11"/>
        <v>4.3152116021635484E-3</v>
      </c>
      <c r="E158" s="26">
        <f t="shared" si="12"/>
        <v>0.10342558108326402</v>
      </c>
      <c r="G158" s="10"/>
    </row>
    <row r="159" spans="1:7" s="10" customFormat="1" ht="15" thickBot="1" x14ac:dyDescent="0.35">
      <c r="A159" s="67"/>
      <c r="B159" s="41">
        <v>8</v>
      </c>
      <c r="C159" s="37">
        <v>18393</v>
      </c>
      <c r="D159" s="25">
        <f t="shared" si="11"/>
        <v>5.1315502035685105E-3</v>
      </c>
      <c r="E159" s="25">
        <f t="shared" si="12"/>
        <v>0.10855713128683253</v>
      </c>
      <c r="F159" s="8"/>
    </row>
    <row r="160" spans="1:7" s="10" customFormat="1" ht="15" thickBot="1" x14ac:dyDescent="0.35">
      <c r="A160" s="67"/>
      <c r="B160" s="41">
        <v>9</v>
      </c>
      <c r="C160" s="38">
        <v>19768</v>
      </c>
      <c r="D160" s="26">
        <f t="shared" si="11"/>
        <v>5.5151679673866314E-3</v>
      </c>
      <c r="E160" s="26">
        <f t="shared" si="12"/>
        <v>0.11407229925421916</v>
      </c>
      <c r="F160" s="11"/>
    </row>
    <row r="161" spans="1:7" s="10" customFormat="1" ht="15" thickBot="1" x14ac:dyDescent="0.35">
      <c r="A161" s="67"/>
      <c r="B161" s="41">
        <v>10</v>
      </c>
      <c r="C161" s="37">
        <v>31796</v>
      </c>
      <c r="D161" s="25">
        <f t="shared" si="11"/>
        <v>8.8709166678988937E-3</v>
      </c>
      <c r="E161" s="25">
        <f t="shared" si="12"/>
        <v>0.12294321592211806</v>
      </c>
      <c r="F161" s="8"/>
    </row>
    <row r="162" spans="1:7" s="10" customFormat="1" ht="15" thickBot="1" x14ac:dyDescent="0.35">
      <c r="A162" s="67"/>
      <c r="B162" s="41">
        <v>11</v>
      </c>
      <c r="C162" s="38">
        <v>20326</v>
      </c>
      <c r="D162" s="26">
        <f t="shared" si="11"/>
        <v>5.6708470308124582E-3</v>
      </c>
      <c r="E162" s="26">
        <f t="shared" si="12"/>
        <v>0.12861406295293051</v>
      </c>
      <c r="F162" s="11"/>
    </row>
    <row r="163" spans="1:7" ht="15" thickBot="1" x14ac:dyDescent="0.35">
      <c r="A163" s="67"/>
      <c r="B163" s="41">
        <v>12</v>
      </c>
      <c r="C163" s="37">
        <v>42877</v>
      </c>
      <c r="D163" s="25">
        <f t="shared" si="11"/>
        <v>1.1962457352166967E-2</v>
      </c>
      <c r="E163" s="25">
        <f t="shared" si="12"/>
        <v>0.14057652030509749</v>
      </c>
      <c r="F163" s="11"/>
      <c r="G163" s="10"/>
    </row>
    <row r="164" spans="1:7" ht="15" thickBot="1" x14ac:dyDescent="0.35">
      <c r="A164" s="67"/>
      <c r="B164" s="41">
        <v>13</v>
      </c>
      <c r="C164" s="38">
        <v>60508</v>
      </c>
      <c r="D164" s="26">
        <f t="shared" si="11"/>
        <v>1.6881413565895908E-2</v>
      </c>
      <c r="E164" s="26">
        <f t="shared" si="12"/>
        <v>0.15745793387099338</v>
      </c>
      <c r="F164" s="11"/>
      <c r="G164" s="10"/>
    </row>
    <row r="165" spans="1:7" ht="15" thickBot="1" x14ac:dyDescent="0.35">
      <c r="A165" s="67"/>
      <c r="B165" s="41">
        <v>14</v>
      </c>
      <c r="C165" s="37">
        <v>56088</v>
      </c>
      <c r="D165" s="25">
        <f t="shared" si="11"/>
        <v>1.5648256826931474E-2</v>
      </c>
      <c r="E165" s="25">
        <f t="shared" si="12"/>
        <v>0.17310619069792485</v>
      </c>
      <c r="F165" s="11"/>
      <c r="G165" s="10"/>
    </row>
    <row r="166" spans="1:7" ht="15" thickBot="1" x14ac:dyDescent="0.35">
      <c r="A166" s="67"/>
      <c r="B166" s="41">
        <v>15</v>
      </c>
      <c r="C166" s="38">
        <v>126705</v>
      </c>
      <c r="D166" s="26">
        <f t="shared" si="11"/>
        <v>3.5350028192418205E-2</v>
      </c>
      <c r="E166" s="26">
        <f t="shared" si="12"/>
        <v>0.20845621889034305</v>
      </c>
      <c r="F166" s="11"/>
      <c r="G166" s="10"/>
    </row>
    <row r="167" spans="1:7" s="10" customFormat="1" ht="15" thickBot="1" x14ac:dyDescent="0.35">
      <c r="A167" s="67"/>
      <c r="B167" s="41">
        <v>16</v>
      </c>
      <c r="C167" s="37">
        <v>150083</v>
      </c>
      <c r="D167" s="25">
        <f t="shared" si="11"/>
        <v>4.1872367161538235E-2</v>
      </c>
      <c r="E167" s="25">
        <f t="shared" si="12"/>
        <v>0.2503285860518813</v>
      </c>
      <c r="F167" s="11"/>
    </row>
    <row r="168" spans="1:7" s="10" customFormat="1" ht="15" thickBot="1" x14ac:dyDescent="0.35">
      <c r="A168" s="67"/>
      <c r="B168" s="41">
        <v>17</v>
      </c>
      <c r="C168" s="38">
        <v>156730</v>
      </c>
      <c r="D168" s="26">
        <f t="shared" si="11"/>
        <v>4.3726845180519357E-2</v>
      </c>
      <c r="E168" s="26">
        <f t="shared" si="12"/>
        <v>0.29405543123240063</v>
      </c>
      <c r="F168" s="11"/>
    </row>
    <row r="169" spans="1:7" s="10" customFormat="1" ht="15" thickBot="1" x14ac:dyDescent="0.35">
      <c r="A169" s="67"/>
      <c r="B169" s="41">
        <v>18</v>
      </c>
      <c r="C169" s="37">
        <v>271612</v>
      </c>
      <c r="D169" s="25">
        <f t="shared" si="11"/>
        <v>7.5778318593576366E-2</v>
      </c>
      <c r="E169" s="25">
        <f t="shared" si="12"/>
        <v>0.369833749825977</v>
      </c>
      <c r="F169" s="11"/>
    </row>
    <row r="170" spans="1:7" s="10" customFormat="1" ht="15" thickBot="1" x14ac:dyDescent="0.35">
      <c r="A170" s="67"/>
      <c r="B170" s="41">
        <v>19</v>
      </c>
      <c r="C170" s="38">
        <v>612412</v>
      </c>
      <c r="D170" s="26">
        <f t="shared" si="11"/>
        <v>0.17085972507300595</v>
      </c>
      <c r="E170" s="26">
        <f t="shared" si="12"/>
        <v>0.5406934748989829</v>
      </c>
      <c r="F170" s="11"/>
    </row>
    <row r="171" spans="1:7" s="10" customFormat="1" ht="15" thickBot="1" x14ac:dyDescent="0.35">
      <c r="A171" s="67"/>
      <c r="B171" s="41">
        <v>20</v>
      </c>
      <c r="C171" s="37">
        <v>1643599</v>
      </c>
      <c r="D171" s="25">
        <f t="shared" si="11"/>
        <v>0.45855547126814544</v>
      </c>
      <c r="E171" s="25">
        <f t="shared" si="12"/>
        <v>0.99924894616712834</v>
      </c>
      <c r="F171" s="11"/>
    </row>
    <row r="172" spans="1:7" s="10" customFormat="1" ht="15" thickBot="1" x14ac:dyDescent="0.35">
      <c r="A172" s="67"/>
      <c r="B172" s="41">
        <v>21</v>
      </c>
      <c r="C172" s="38">
        <v>2123</v>
      </c>
      <c r="D172" s="26">
        <f t="shared" si="11"/>
        <v>5.9230582733517899E-4</v>
      </c>
      <c r="E172" s="26">
        <f t="shared" si="12"/>
        <v>0.9998412519944635</v>
      </c>
      <c r="F172" s="11"/>
    </row>
    <row r="173" spans="1:7" s="10" customFormat="1" ht="15" thickBot="1" x14ac:dyDescent="0.35">
      <c r="A173" s="67"/>
      <c r="B173" s="41">
        <v>22</v>
      </c>
      <c r="C173" s="37">
        <v>532</v>
      </c>
      <c r="D173" s="25">
        <f t="shared" si="11"/>
        <v>1.4842520025544758E-4</v>
      </c>
      <c r="E173" s="25">
        <f t="shared" si="12"/>
        <v>0.99998967719471898</v>
      </c>
      <c r="F173" s="11"/>
    </row>
    <row r="174" spans="1:7" s="10" customFormat="1" ht="15" thickBot="1" x14ac:dyDescent="0.35">
      <c r="A174" s="67"/>
      <c r="B174" s="41">
        <v>24</v>
      </c>
      <c r="C174" s="38">
        <v>21</v>
      </c>
      <c r="D174" s="26">
        <f t="shared" si="11"/>
        <v>5.8588894837676677E-6</v>
      </c>
      <c r="E174" s="26">
        <f t="shared" si="12"/>
        <v>0.99999553608420277</v>
      </c>
      <c r="F174" s="11"/>
    </row>
    <row r="175" spans="1:7" s="10" customFormat="1" ht="15" thickBot="1" x14ac:dyDescent="0.35">
      <c r="A175" s="67"/>
      <c r="B175" s="41">
        <v>25</v>
      </c>
      <c r="C175" s="37">
        <v>16</v>
      </c>
      <c r="D175" s="25">
        <f t="shared" si="11"/>
        <v>4.4639157971563184E-6</v>
      </c>
      <c r="E175" s="25">
        <f t="shared" si="12"/>
        <v>0.99999999999999989</v>
      </c>
      <c r="F175" s="11"/>
    </row>
    <row r="176" spans="1:7" ht="15" thickBot="1" x14ac:dyDescent="0.35">
      <c r="A176" s="68"/>
      <c r="B176" s="41" t="s">
        <v>0</v>
      </c>
      <c r="C176" s="42">
        <v>3584297</v>
      </c>
      <c r="D176" s="30">
        <f t="shared" si="11"/>
        <v>1</v>
      </c>
      <c r="E176" s="43">
        <v>1</v>
      </c>
      <c r="G176" s="10"/>
    </row>
    <row r="177" spans="1:7" x14ac:dyDescent="0.3">
      <c r="A177" s="49" t="s">
        <v>62</v>
      </c>
      <c r="B177" s="49"/>
      <c r="C177" s="49"/>
      <c r="D177" s="49"/>
      <c r="E177" s="49"/>
      <c r="G177" s="10"/>
    </row>
    <row r="178" spans="1:7" x14ac:dyDescent="0.3">
      <c r="G178" s="10"/>
    </row>
    <row r="179" spans="1:7" s="10" customFormat="1" ht="15" customHeight="1" x14ac:dyDescent="0.3">
      <c r="A179" s="62" t="s">
        <v>92</v>
      </c>
      <c r="B179" s="62"/>
      <c r="C179" s="62"/>
      <c r="D179" s="62"/>
      <c r="E179" s="62"/>
      <c r="F179" s="2"/>
    </row>
    <row r="180" spans="1:7" s="10" customFormat="1" ht="15" customHeight="1" x14ac:dyDescent="0.3">
      <c r="A180" s="54"/>
      <c r="B180" s="55"/>
      <c r="C180" s="12" t="s">
        <v>22</v>
      </c>
      <c r="D180" s="12" t="s">
        <v>3</v>
      </c>
      <c r="E180" s="12" t="s">
        <v>26</v>
      </c>
      <c r="F180" s="2"/>
      <c r="G180"/>
    </row>
    <row r="181" spans="1:7" s="10" customFormat="1" ht="15" thickBot="1" x14ac:dyDescent="0.35">
      <c r="A181" s="57" t="s">
        <v>72</v>
      </c>
      <c r="B181" s="13" t="s">
        <v>70</v>
      </c>
      <c r="C181" s="14">
        <v>3528362</v>
      </c>
      <c r="D181" s="29">
        <f>+C181/$C$183</f>
        <v>0.9843944293678788</v>
      </c>
      <c r="E181" s="15">
        <f>+D181</f>
        <v>0.9843944293678788</v>
      </c>
      <c r="F181" s="2"/>
    </row>
    <row r="182" spans="1:7" s="10" customFormat="1" ht="15" thickBot="1" x14ac:dyDescent="0.35">
      <c r="A182" s="57"/>
      <c r="B182" s="13" t="s">
        <v>71</v>
      </c>
      <c r="C182" s="16">
        <v>55935</v>
      </c>
      <c r="D182" s="28">
        <f t="shared" ref="D182:D183" si="13">+C182/$C$183</f>
        <v>1.5605570632121167E-2</v>
      </c>
      <c r="E182" s="17">
        <f>+E181+D182</f>
        <v>1</v>
      </c>
      <c r="F182" s="2"/>
    </row>
    <row r="183" spans="1:7" s="10" customFormat="1" ht="15" thickBot="1" x14ac:dyDescent="0.35">
      <c r="A183" s="58"/>
      <c r="B183" s="13" t="s">
        <v>0</v>
      </c>
      <c r="C183" s="18">
        <v>3584297</v>
      </c>
      <c r="D183" s="27">
        <f t="shared" si="13"/>
        <v>1</v>
      </c>
      <c r="E183" s="19"/>
      <c r="F183" s="2"/>
    </row>
    <row r="184" spans="1:7" s="10" customFormat="1" x14ac:dyDescent="0.3">
      <c r="A184" s="49" t="s">
        <v>62</v>
      </c>
      <c r="B184" s="49"/>
      <c r="C184" s="49"/>
      <c r="D184" s="49"/>
      <c r="E184" s="49"/>
      <c r="F184" s="2"/>
    </row>
    <row r="185" spans="1:7" s="10" customFormat="1" x14ac:dyDescent="0.3">
      <c r="A185" s="3"/>
      <c r="B185" s="2"/>
      <c r="C185" s="2"/>
      <c r="D185" s="2"/>
      <c r="E185" s="2"/>
      <c r="F185" s="2"/>
    </row>
    <row r="186" spans="1:7" x14ac:dyDescent="0.3">
      <c r="G186" s="10"/>
    </row>
    <row r="187" spans="1:7" x14ac:dyDescent="0.3">
      <c r="G187" s="10"/>
    </row>
    <row r="190" spans="1:7" x14ac:dyDescent="0.3">
      <c r="G190" s="10"/>
    </row>
    <row r="191" spans="1:7" x14ac:dyDescent="0.3">
      <c r="G191" s="10"/>
    </row>
  </sheetData>
  <mergeCells count="39">
    <mergeCell ref="A179:E179"/>
    <mergeCell ref="A180:B180"/>
    <mergeCell ref="A181:A183"/>
    <mergeCell ref="A184:E184"/>
    <mergeCell ref="A82:E82"/>
    <mergeCell ref="A120:A146"/>
    <mergeCell ref="A150:B150"/>
    <mergeCell ref="A114:B114"/>
    <mergeCell ref="A177:E177"/>
    <mergeCell ref="A118:E118"/>
    <mergeCell ref="A149:E149"/>
    <mergeCell ref="A115:E115"/>
    <mergeCell ref="A147:E147"/>
    <mergeCell ref="A119:B119"/>
    <mergeCell ref="A151:A176"/>
    <mergeCell ref="A9:F9"/>
    <mergeCell ref="A46:B46"/>
    <mergeCell ref="A86:B86"/>
    <mergeCell ref="A37:B37"/>
    <mergeCell ref="A78:B78"/>
    <mergeCell ref="A79:A81"/>
    <mergeCell ref="A38:A41"/>
    <mergeCell ref="A57:A73"/>
    <mergeCell ref="A85:E85"/>
    <mergeCell ref="A13:B13"/>
    <mergeCell ref="A56:B56"/>
    <mergeCell ref="A36:E36"/>
    <mergeCell ref="A45:E45"/>
    <mergeCell ref="A55:E55"/>
    <mergeCell ref="A77:E77"/>
    <mergeCell ref="A29:E29"/>
    <mergeCell ref="A42:E42"/>
    <mergeCell ref="A52:E52"/>
    <mergeCell ref="A74:E74"/>
    <mergeCell ref="A30:E30"/>
    <mergeCell ref="A31:E31"/>
    <mergeCell ref="A33:E33"/>
    <mergeCell ref="A32:E32"/>
    <mergeCell ref="A47:A51"/>
  </mergeCells>
  <pageMargins left="0.7" right="0.7" top="0.75" bottom="0.75" header="0.3" footer="0.3"/>
  <pageSetup scale="26" orientation="landscape" r:id="rId1"/>
  <rowBreaks count="1" manualBreakCount="1">
    <brk id="76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Tabulación</vt:lpstr>
      <vt:lpstr>Tabulación!Área_de_impresión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Sahara Martignoni  spycher</dc:creator>
  <cp:lastModifiedBy>Felipe David Salazar Mella</cp:lastModifiedBy>
  <dcterms:created xsi:type="dcterms:W3CDTF">2014-10-15T12:51:42Z</dcterms:created>
  <dcterms:modified xsi:type="dcterms:W3CDTF">2020-01-16T15:09:33Z</dcterms:modified>
</cp:coreProperties>
</file>