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xr:revisionPtr revIDLastSave="0" documentId="13_ncr:1_{FFED72BA-E05D-40A6-9242-3482E4E2755B}" xr6:coauthVersionLast="45" xr6:coauthVersionMax="45" xr10:uidLastSave="{00000000-0000-0000-0000-000000000000}"/>
  <bookViews>
    <workbookView xWindow="28680" yWindow="-120" windowWidth="24240" windowHeight="13140" xr2:uid="{00000000-000D-0000-FFFF-FFFF00000000}"/>
  </bookViews>
  <sheets>
    <sheet name="Tabulación" sheetId="2" r:id="rId1"/>
  </sheets>
  <definedNames>
    <definedName name="_xlnm.Print_Area" localSheetId="0">Tabulación!$A$1:$F$177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74" i="2" l="1"/>
  <c r="D75" i="2"/>
  <c r="C76" i="2"/>
  <c r="C167" i="2" l="1"/>
  <c r="D156" i="2" s="1"/>
  <c r="D150" i="2"/>
  <c r="D151" i="2"/>
  <c r="D152" i="2"/>
  <c r="D153" i="2"/>
  <c r="D154" i="2"/>
  <c r="D155" i="2"/>
  <c r="D158" i="2"/>
  <c r="D159" i="2"/>
  <c r="D160" i="2"/>
  <c r="D161" i="2"/>
  <c r="D162" i="2"/>
  <c r="D163" i="2"/>
  <c r="D164" i="2"/>
  <c r="D165" i="2"/>
  <c r="D166" i="2"/>
  <c r="D148" i="2"/>
  <c r="C141" i="2"/>
  <c r="D138" i="2" s="1"/>
  <c r="C109" i="2"/>
  <c r="C68" i="2"/>
  <c r="C46" i="2"/>
  <c r="C36" i="2"/>
  <c r="D157" i="2" l="1"/>
  <c r="D149" i="2"/>
  <c r="D139" i="2"/>
  <c r="D140" i="2"/>
  <c r="D136" i="2"/>
  <c r="D137" i="2"/>
  <c r="D15" i="2" l="1"/>
  <c r="D16" i="2"/>
  <c r="D17" i="2"/>
  <c r="D18" i="2"/>
  <c r="D19" i="2"/>
  <c r="D20" i="2"/>
  <c r="D21" i="2"/>
  <c r="D22" i="2"/>
  <c r="D23" i="2"/>
  <c r="D14" i="2"/>
  <c r="D174" i="2" l="1"/>
  <c r="D173" i="2"/>
  <c r="D172" i="2"/>
  <c r="E172" i="2" s="1"/>
  <c r="D167" i="2"/>
  <c r="D147" i="2"/>
  <c r="D146" i="2"/>
  <c r="E146" i="2" s="1"/>
  <c r="D141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E115" i="2" s="1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E82" i="2" s="1"/>
  <c r="D76" i="2"/>
  <c r="D74" i="2"/>
  <c r="E74" i="2" s="1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E52" i="2" s="1"/>
  <c r="D35" i="2"/>
  <c r="D34" i="2"/>
  <c r="D33" i="2"/>
  <c r="E33" i="2" s="1"/>
  <c r="E14" i="2"/>
  <c r="E15" i="2" s="1"/>
  <c r="E16" i="2" s="1"/>
  <c r="E17" i="2" s="1"/>
  <c r="E18" i="2" s="1"/>
  <c r="E19" i="2" s="1"/>
  <c r="E20" i="2" s="1"/>
  <c r="E21" i="2" s="1"/>
  <c r="E22" i="2" s="1"/>
  <c r="E173" i="2" l="1"/>
  <c r="E83" i="2"/>
  <c r="E84" i="2" s="1"/>
  <c r="E85" i="2" s="1"/>
  <c r="E53" i="2"/>
  <c r="E54" i="2" s="1"/>
  <c r="E116" i="2"/>
  <c r="E117" i="2" s="1"/>
  <c r="E118" i="2" s="1"/>
  <c r="E119" i="2" s="1"/>
  <c r="E120" i="2" s="1"/>
  <c r="E121" i="2" s="1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134" i="2" s="1"/>
  <c r="E135" i="2" s="1"/>
  <c r="E136" i="2" s="1"/>
  <c r="E137" i="2" s="1"/>
  <c r="E138" i="2" s="1"/>
  <c r="E139" i="2" s="1"/>
  <c r="E140" i="2" s="1"/>
  <c r="E86" i="2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D36" i="2"/>
  <c r="E75" i="2"/>
  <c r="E55" i="2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34" i="2"/>
  <c r="E35" i="2" s="1"/>
  <c r="E147" i="2"/>
  <c r="E148" i="2" s="1"/>
  <c r="E149" i="2" s="1"/>
  <c r="E150" i="2" s="1"/>
  <c r="E151" i="2" s="1"/>
  <c r="E152" i="2" s="1"/>
  <c r="E153" i="2" s="1"/>
  <c r="E154" i="2" s="1"/>
  <c r="E155" i="2" s="1"/>
  <c r="E156" i="2" s="1"/>
  <c r="E157" i="2" s="1"/>
  <c r="E158" i="2" s="1"/>
  <c r="E159" i="2" s="1"/>
  <c r="E160" i="2" s="1"/>
  <c r="E161" i="2" s="1"/>
  <c r="E162" i="2" s="1"/>
  <c r="E163" i="2" s="1"/>
  <c r="E164" i="2" s="1"/>
  <c r="E165" i="2" s="1"/>
  <c r="E166" i="2" s="1"/>
</calcChain>
</file>

<file path=xl/sharedStrings.xml><?xml version="1.0" encoding="utf-8"?>
<sst xmlns="http://schemas.openxmlformats.org/spreadsheetml/2006/main" count="128" uniqueCount="90">
  <si>
    <t>Total</t>
  </si>
  <si>
    <t>Municipal</t>
  </si>
  <si>
    <t>Particular Subvencionado</t>
  </si>
  <si>
    <t>%</t>
  </si>
  <si>
    <t>Urbano</t>
  </si>
  <si>
    <t>Rural</t>
  </si>
  <si>
    <t>Área Geográfica</t>
  </si>
  <si>
    <t>Región de Tarapacá</t>
  </si>
  <si>
    <t>Región de Antofagasta</t>
  </si>
  <si>
    <t>Región de Atacama</t>
  </si>
  <si>
    <t>Región de Coquimbo</t>
  </si>
  <si>
    <t>Región de Valparaíso</t>
  </si>
  <si>
    <t>Región del Libertador Gral. Bernardo O´Higgins</t>
  </si>
  <si>
    <t>Región del Maule</t>
  </si>
  <si>
    <t>Región de la Araucanía</t>
  </si>
  <si>
    <t>Región de Los Lagos</t>
  </si>
  <si>
    <t>Región de Aysén del Gral. Carlos Ibáñez del Campo</t>
  </si>
  <si>
    <t>Región de Magallanes y de la Antártica Chilena</t>
  </si>
  <si>
    <t>Región Metropolitana de Santiago</t>
  </si>
  <si>
    <t>Región de Los Ríos</t>
  </si>
  <si>
    <t>Región de Arica y Parinacota</t>
  </si>
  <si>
    <t xml:space="preserve">Región </t>
  </si>
  <si>
    <t>N</t>
  </si>
  <si>
    <t>Región del Bio Bío</t>
  </si>
  <si>
    <t>Dependencia Administrativa</t>
  </si>
  <si>
    <t>Corporación de Administración Delegada</t>
  </si>
  <si>
    <t>% acum.</t>
  </si>
  <si>
    <t>Educación Parvularia</t>
  </si>
  <si>
    <t>Enseñanza Básica</t>
  </si>
  <si>
    <t>Educación de Adultos Sin Oficios (Decreto 584/2007)</t>
  </si>
  <si>
    <t>Educación de Adultos Con Oficios (Decreto 584/2007 y 999/2009)</t>
  </si>
  <si>
    <t>Educación Especial Discapacidad Auditiva</t>
  </si>
  <si>
    <t>Educación Especial Discapacidad Intelectual</t>
  </si>
  <si>
    <t>Educación Especial Discapacidad Visual</t>
  </si>
  <si>
    <t>Educación Especial Trastornos Específicos del Lenguaje</t>
  </si>
  <si>
    <t>Educación Especial Trastornos Motores</t>
  </si>
  <si>
    <t>Educación Especial Autismo</t>
  </si>
  <si>
    <t>Educación Especial Discapacidad Graves Alteraciones en la Capacidad de Relación y Comunicación</t>
  </si>
  <si>
    <t>Opción 4 Programa Integración Escolar</t>
  </si>
  <si>
    <t>Educación Media H-C Adultos (Decreto N°1000/2009)</t>
  </si>
  <si>
    <t>Educación Media T-P Técnica Adultos (Decreto N° 1000/2009)</t>
  </si>
  <si>
    <t>Educación Media T-P Agrícola Adultos (Decreto N° 1000/2009)</t>
  </si>
  <si>
    <t>Enseñanza Media T-P Marítima Adultos (Decreto N° 1000/2009)</t>
  </si>
  <si>
    <t>Enseñanza Media Artística Niños y Jóvenes</t>
  </si>
  <si>
    <t>Sin información</t>
  </si>
  <si>
    <t>Al menos 2 veces</t>
  </si>
  <si>
    <t>Al menos 3 veces</t>
  </si>
  <si>
    <t>Al menos 4 veces</t>
  </si>
  <si>
    <t>1. Cambio de un establecimiento a otro;</t>
  </si>
  <si>
    <t>2. Cambio de un curso a otro en el establecimiento; y/o</t>
  </si>
  <si>
    <t>3. Cambio de nivel de enseñanza en un mismo establecimiento.</t>
  </si>
  <si>
    <t>Enseñanza Media T-P Industrial Niños y Jóvenes</t>
  </si>
  <si>
    <t>Enseñanza Media T-P Técnica Niños y Jóvenes</t>
  </si>
  <si>
    <t>Enseñanza Media T-P Agrícola Niños y Jóvenes</t>
  </si>
  <si>
    <t>Enseñanza Media T-P Marítima Niños y Jóvenes</t>
  </si>
  <si>
    <t>Educación Media T-P Comercial Adultos (Decreto N° 1000/2009)</t>
  </si>
  <si>
    <t>Educación Media T-P Industrial Adultos (Decreto N° 1000/2009)</t>
  </si>
  <si>
    <t>Enseñanza Media H-C Niños y Jóvenes</t>
  </si>
  <si>
    <t>Enseñanza Media T-P Comercial Niños y Jóvenes</t>
  </si>
  <si>
    <t>Al menos 5 veces</t>
  </si>
  <si>
    <r>
      <t xml:space="preserve">Fuente: </t>
    </r>
    <r>
      <rPr>
        <sz val="8"/>
        <color rgb="FF002060"/>
        <rFont val="Verdana"/>
        <family val="2"/>
      </rPr>
      <t>Unidad de Estadísticas, Centro de Estudios, División de Planificación y Presupuesto, Ministerio de Educación.</t>
    </r>
  </si>
  <si>
    <r>
      <t>Nota:</t>
    </r>
    <r>
      <rPr>
        <sz val="8"/>
        <color rgb="FF002060"/>
        <rFont val="Verdana"/>
        <family val="2"/>
      </rPr>
      <t xml:space="preserve"> La unidad básica de análisis son los registros, pudiendo un alumno tener más de un registro por motivos tales como:</t>
    </r>
  </si>
  <si>
    <r>
      <rPr>
        <b/>
        <sz val="8"/>
        <color rgb="FF002060"/>
        <rFont val="Verdana"/>
        <family val="2"/>
      </rPr>
      <t>Fuente:</t>
    </r>
    <r>
      <rPr>
        <sz val="8"/>
        <color rgb="FF002060"/>
        <rFont val="Verdana"/>
        <family val="2"/>
      </rPr>
      <t xml:space="preserve"> Unidad de Estadísticas, Centro de Estudios, División de Planificación y Presupuesto, Ministerio de Educación.</t>
    </r>
  </si>
  <si>
    <r>
      <rPr>
        <b/>
        <sz val="8"/>
        <color rgb="FF002060"/>
        <rFont val="Verdana"/>
        <family val="2"/>
      </rPr>
      <t xml:space="preserve">Fuente: </t>
    </r>
    <r>
      <rPr>
        <sz val="8"/>
        <color rgb="FF002060"/>
        <rFont val="Verdana"/>
        <family val="2"/>
      </rPr>
      <t>Unidad de Estadísticas, Centro de Estudios, División de Planificación y Presupuesto, Ministerio de Educación.</t>
    </r>
  </si>
  <si>
    <t>Sexo</t>
  </si>
  <si>
    <t>Hombre</t>
  </si>
  <si>
    <t>Mujer</t>
  </si>
  <si>
    <t>Al menos 1 veces</t>
  </si>
  <si>
    <t>Servicio Local de Educación</t>
  </si>
  <si>
    <t>Días Asistidos</t>
  </si>
  <si>
    <t>Sin IPE</t>
  </si>
  <si>
    <t>Con IPE</t>
  </si>
  <si>
    <t>Identificador provisorio escolar</t>
  </si>
  <si>
    <t>Región de Ñuble</t>
  </si>
  <si>
    <t>Educación Especial Discapacidad Múltiple</t>
  </si>
  <si>
    <t>Educación Especial Sordoceguera</t>
  </si>
  <si>
    <t>Al menos 6 veces</t>
  </si>
  <si>
    <t>1. Estudiantes duplicados, Mayo 2019.</t>
  </si>
  <si>
    <t>Tabulación Base de Datos Asistencia Declarada Mayo Año 2019.</t>
  </si>
  <si>
    <t>Al menos 7 veces</t>
  </si>
  <si>
    <t>Al menos 8 veces</t>
  </si>
  <si>
    <t>Al menos 9 veces</t>
  </si>
  <si>
    <t>9. Registros que contaban con un identificador provisorio escolar antes de obtener su RUN definitivo, Mayo 2019.</t>
  </si>
  <si>
    <t>8. Registro de Asistencia por días trabajados (DIAS_TRABAJADOS), Mayo 2019.</t>
  </si>
  <si>
    <t>7. Registro de Asistencia por días asistidos (DIAS_ASISTIDOS), Mayo 2019.</t>
  </si>
  <si>
    <t>6. Asistencia mensual según Código de Enseñanza (COD_ENSE), Mayo 2019.</t>
  </si>
  <si>
    <t>5. Asistencia mensual según Área Geográfica del Establecimiento (RURAL_RBD), Mayo 2019.</t>
  </si>
  <si>
    <t>4. Asistencia mensual según Región del Establecimiento Educacional (COD_REG_RBD), Mayo 2019.</t>
  </si>
  <si>
    <t>3. Asistencia mensual según Dependencia Administrativa del Establecimiento Educacional (COD_DEPE2), Mayo 2019.</t>
  </si>
  <si>
    <t>2. Asistencia mensual según Sexo de los estudiantes (GEN_ALU), Mayo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</si>
</sst>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"/>
      <name val="Arial"/>
      <family val="2"/>
    </font>
    <font>
      <b/>
      <sz val="18"/>
      <color theme="4" tint="-0.249977111117893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2060"/>
      <name val="Verdana"/>
      <family val="2"/>
    </font>
    <font>
      <b/>
      <sz val="8"/>
      <color rgb="FFFFFFFF"/>
      <name val="Verdana"/>
      <family val="2"/>
    </font>
    <font>
      <sz val="8"/>
      <color rgb="FF00206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BFD1E7"/>
        <bgColor indexed="64"/>
      </patternFill>
    </fill>
    <fill>
      <patternFill patternType="solid">
        <fgColor rgb="FFE1E9F3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/>
      <top style="medium">
        <color rgb="FFFFFFFF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medium">
        <color rgb="FFFFFFFF"/>
      </left>
      <right style="medium">
        <color rgb="FFFFFFFF"/>
      </right>
      <top style="thin">
        <color theme="0"/>
      </top>
      <bottom/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 style="thin">
        <color theme="0"/>
      </top>
      <bottom/>
      <diagonal/>
    </border>
    <border>
      <left/>
      <right style="medium">
        <color rgb="FFFFFFFF"/>
      </right>
      <top style="thin">
        <color theme="0"/>
      </top>
      <bottom/>
      <diagonal/>
    </border>
    <border>
      <left/>
      <right style="medium">
        <color rgb="FFFFFFFF"/>
      </right>
      <top/>
      <bottom/>
      <diagonal/>
    </border>
  </borders>
  <cellStyleXfs count="12">
    <xf numFmtId="0" fontId="0" fillId="0" borderId="0"/>
    <xf numFmtId="0" fontId="1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64">
    <xf numFmtId="0" fontId="0" fillId="0" borderId="0" xfId="0"/>
    <xf numFmtId="0" fontId="1" fillId="0" borderId="0" xfId="1"/>
    <xf numFmtId="0" fontId="0" fillId="0" borderId="0" xfId="0" applyAlignment="1">
      <alignment wrapText="1"/>
    </xf>
    <xf numFmtId="0" fontId="0" fillId="0" borderId="0" xfId="0" applyAlignment="1"/>
    <xf numFmtId="0" fontId="3" fillId="2" borderId="0" xfId="0" applyFont="1" applyFill="1" applyAlignment="1">
      <alignment horizontal="center" wrapText="1"/>
    </xf>
    <xf numFmtId="0" fontId="2" fillId="0" borderId="0" xfId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/>
    <xf numFmtId="0" fontId="0" fillId="0" borderId="0" xfId="0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left" vertical="center"/>
    </xf>
    <xf numFmtId="3" fontId="8" fillId="6" borderId="4" xfId="0" applyNumberFormat="1" applyFont="1" applyFill="1" applyBorder="1" applyAlignment="1">
      <alignment horizontal="right" vertical="center" wrapText="1" indent="1"/>
    </xf>
    <xf numFmtId="164" fontId="8" fillId="6" borderId="4" xfId="2" applyNumberFormat="1" applyFont="1" applyFill="1" applyBorder="1" applyAlignment="1">
      <alignment horizontal="right" vertical="center" wrapText="1" indent="1"/>
    </xf>
    <xf numFmtId="3" fontId="8" fillId="3" borderId="4" xfId="0" applyNumberFormat="1" applyFont="1" applyFill="1" applyBorder="1" applyAlignment="1">
      <alignment horizontal="right" vertical="center" wrapText="1" indent="1"/>
    </xf>
    <xf numFmtId="164" fontId="8" fillId="3" borderId="4" xfId="2" applyNumberFormat="1" applyFont="1" applyFill="1" applyBorder="1" applyAlignment="1">
      <alignment horizontal="right" vertical="center" wrapText="1" indent="1"/>
    </xf>
    <xf numFmtId="3" fontId="6" fillId="6" borderId="4" xfId="0" applyNumberFormat="1" applyFont="1" applyFill="1" applyBorder="1" applyAlignment="1">
      <alignment horizontal="right" vertical="center" wrapText="1" indent="1"/>
    </xf>
    <xf numFmtId="164" fontId="6" fillId="6" borderId="4" xfId="2" applyNumberFormat="1" applyFont="1" applyFill="1" applyBorder="1" applyAlignment="1">
      <alignment horizontal="right" vertical="center" wrapText="1" indent="1"/>
    </xf>
    <xf numFmtId="0" fontId="6" fillId="5" borderId="3" xfId="0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5" borderId="3" xfId="0" applyFont="1" applyFill="1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6" fillId="5" borderId="3" xfId="0" applyNumberFormat="1" applyFont="1" applyFill="1" applyBorder="1" applyAlignment="1">
      <alignment horizontal="center" vertical="center"/>
    </xf>
    <xf numFmtId="10" fontId="8" fillId="2" borderId="4" xfId="2" applyNumberFormat="1" applyFont="1" applyFill="1" applyBorder="1" applyAlignment="1">
      <alignment horizontal="right" vertical="center" wrapText="1" indent="1"/>
    </xf>
    <xf numFmtId="10" fontId="8" fillId="7" borderId="4" xfId="2" applyNumberFormat="1" applyFont="1" applyFill="1" applyBorder="1" applyAlignment="1">
      <alignment horizontal="right" vertical="center" wrapText="1" indent="1"/>
    </xf>
    <xf numFmtId="9" fontId="6" fillId="6" borderId="4" xfId="2" applyNumberFormat="1" applyFont="1" applyFill="1" applyBorder="1" applyAlignment="1">
      <alignment horizontal="right" vertical="center" wrapText="1" indent="1"/>
    </xf>
    <xf numFmtId="10" fontId="8" fillId="3" borderId="4" xfId="2" applyNumberFormat="1" applyFont="1" applyFill="1" applyBorder="1" applyAlignment="1">
      <alignment horizontal="right" vertical="center" wrapText="1" indent="1"/>
    </xf>
    <xf numFmtId="10" fontId="8" fillId="6" borderId="4" xfId="2" applyNumberFormat="1" applyFont="1" applyFill="1" applyBorder="1" applyAlignment="1">
      <alignment horizontal="right" vertical="center" wrapText="1" indent="1"/>
    </xf>
    <xf numFmtId="9" fontId="6" fillId="7" borderId="4" xfId="2" applyNumberFormat="1" applyFont="1" applyFill="1" applyBorder="1" applyAlignment="1">
      <alignment horizontal="right" vertical="center" wrapText="1" indent="1"/>
    </xf>
    <xf numFmtId="10" fontId="8" fillId="0" borderId="4" xfId="2" applyNumberFormat="1" applyFont="1" applyFill="1" applyBorder="1" applyAlignment="1">
      <alignment horizontal="right" vertical="center" wrapText="1" indent="1"/>
    </xf>
    <xf numFmtId="0" fontId="6" fillId="5" borderId="9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horizontal="left" vertical="center" wrapText="1"/>
    </xf>
    <xf numFmtId="10" fontId="6" fillId="6" borderId="4" xfId="2" applyNumberFormat="1" applyFont="1" applyFill="1" applyBorder="1" applyAlignment="1">
      <alignment horizontal="right" vertical="center" wrapText="1" indent="1"/>
    </xf>
    <xf numFmtId="3" fontId="6" fillId="2" borderId="4" xfId="0" applyNumberFormat="1" applyFont="1" applyFill="1" applyBorder="1" applyAlignment="1">
      <alignment horizontal="right" vertical="center" wrapText="1" indent="1"/>
    </xf>
    <xf numFmtId="9" fontId="6" fillId="2" borderId="4" xfId="2" applyNumberFormat="1" applyFont="1" applyFill="1" applyBorder="1" applyAlignment="1">
      <alignment horizontal="right" vertical="center" wrapText="1" indent="1"/>
    </xf>
    <xf numFmtId="164" fontId="8" fillId="2" borderId="4" xfId="2" applyNumberFormat="1" applyFont="1" applyFill="1" applyBorder="1" applyAlignment="1">
      <alignment horizontal="right" vertical="center" wrapText="1" indent="1"/>
    </xf>
    <xf numFmtId="3" fontId="8" fillId="2" borderId="4" xfId="0" applyNumberFormat="1" applyFont="1" applyFill="1" applyBorder="1" applyAlignment="1">
      <alignment horizontal="right" vertical="center" wrapText="1" indent="1"/>
    </xf>
    <xf numFmtId="164" fontId="6" fillId="2" borderId="4" xfId="2" applyNumberFormat="1" applyFont="1" applyFill="1" applyBorder="1" applyAlignment="1">
      <alignment horizontal="right" vertical="center" wrapText="1" indent="1"/>
    </xf>
    <xf numFmtId="10" fontId="8" fillId="6" borderId="4" xfId="0" applyNumberFormat="1" applyFont="1" applyFill="1" applyBorder="1" applyAlignment="1">
      <alignment horizontal="right" vertical="center" wrapText="1" indent="1"/>
    </xf>
    <xf numFmtId="0" fontId="6" fillId="3" borderId="5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6" fillId="5" borderId="13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7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6" fillId="5" borderId="13" xfId="0" applyFont="1" applyFill="1" applyBorder="1" applyAlignment="1">
      <alignment horizontal="left" vertical="center" wrapText="1"/>
    </xf>
    <xf numFmtId="0" fontId="6" fillId="5" borderId="14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/>
    </xf>
    <xf numFmtId="0" fontId="6" fillId="5" borderId="12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left" vertical="center"/>
    </xf>
    <xf numFmtId="0" fontId="6" fillId="5" borderId="11" xfId="0" applyFont="1" applyFill="1" applyBorder="1" applyAlignment="1">
      <alignment horizontal="left" vertical="center"/>
    </xf>
    <xf numFmtId="0" fontId="6" fillId="5" borderId="14" xfId="0" applyNumberFormat="1" applyFont="1" applyFill="1" applyBorder="1" applyAlignment="1">
      <alignment horizontal="center" vertical="center" wrapText="1"/>
    </xf>
    <xf numFmtId="0" fontId="6" fillId="5" borderId="4" xfId="0" applyNumberFormat="1" applyFont="1" applyFill="1" applyBorder="1" applyAlignment="1">
      <alignment horizontal="center" vertical="center" wrapText="1"/>
    </xf>
  </cellXfs>
  <cellStyles count="12">
    <cellStyle name="Normal" xfId="0" builtinId="0"/>
    <cellStyle name="Normal_Hoja2" xfId="1" xr:uid="{00000000-0005-0000-0000-000001000000}"/>
    <cellStyle name="Porcentaje" xfId="2" builtinId="5"/>
    <cellStyle name="style1494360747153" xfId="3" xr:uid="{00000000-0005-0000-0000-000003000000}"/>
    <cellStyle name="style1494360747338" xfId="4" xr:uid="{00000000-0005-0000-0000-000004000000}"/>
    <cellStyle name="style1494360747527" xfId="5" xr:uid="{00000000-0005-0000-0000-000005000000}"/>
    <cellStyle name="style1499892071129" xfId="6" xr:uid="{00000000-0005-0000-0000-000006000000}"/>
    <cellStyle name="style1499892071316" xfId="7" xr:uid="{00000000-0005-0000-0000-000007000000}"/>
    <cellStyle name="style1507045828099" xfId="8" xr:uid="{00000000-0005-0000-0000-000008000000}"/>
    <cellStyle name="style1513803214616" xfId="9" xr:uid="{00000000-0005-0000-0000-000009000000}"/>
    <cellStyle name="style1513803214811" xfId="10" xr:uid="{00000000-0005-0000-0000-00000A000000}"/>
    <cellStyle name="style1513803215011" xfId="11" xr:uid="{00000000-0005-0000-0000-00000B000000}"/>
  </cellStyles>
  <dxfs count="0"/>
  <tableStyles count="0" defaultTableStyle="TableStyleMedium2" defaultPivotStyle="PivotStyleLight16"/>
  <colors>
    <mruColors>
      <color rgb="FFE1E9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95249</xdr:rowOff>
    </xdr:from>
    <xdr:to>
      <xdr:col>1</xdr:col>
      <xdr:colOff>419100</xdr:colOff>
      <xdr:row>6</xdr:row>
      <xdr:rowOff>123824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49"/>
          <a:ext cx="1333500" cy="117157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104774</xdr:colOff>
      <xdr:row>0</xdr:row>
      <xdr:rowOff>142875</xdr:rowOff>
    </xdr:from>
    <xdr:to>
      <xdr:col>5</xdr:col>
      <xdr:colOff>476249</xdr:colOff>
      <xdr:row>6</xdr:row>
      <xdr:rowOff>157404</xdr:rowOff>
    </xdr:to>
    <xdr:pic>
      <xdr:nvPicPr>
        <xdr:cNvPr id="4" name="Imagen 5">
          <a:extLst>
            <a:ext uri="{FF2B5EF4-FFF2-40B4-BE49-F238E27FC236}">
              <a16:creationId xmlns:a16="http://schemas.microsoft.com/office/drawing/2014/main" id="{AAFB527D-23FE-4881-8911-C5D305E74B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4" y="142875"/>
          <a:ext cx="2009775" cy="11575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G182"/>
  <sheetViews>
    <sheetView showGridLines="0" tabSelected="1" view="pageBreakPreview" topLeftCell="A156" zoomScale="110" zoomScaleNormal="100" zoomScaleSheetLayoutView="110" workbookViewId="0">
      <selection activeCell="C174" sqref="C174"/>
    </sheetView>
  </sheetViews>
  <sheetFormatPr baseColWidth="10" defaultRowHeight="15" x14ac:dyDescent="0.25"/>
  <cols>
    <col min="1" max="1" width="14.5703125" style="3" customWidth="1"/>
    <col min="2" max="2" width="63.140625" style="2" customWidth="1"/>
    <col min="3" max="6" width="12.28515625" style="2" customWidth="1"/>
  </cols>
  <sheetData>
    <row r="7" spans="1:6" x14ac:dyDescent="0.25">
      <c r="B7" s="23"/>
    </row>
    <row r="9" spans="1:6" ht="23.25" x14ac:dyDescent="0.35">
      <c r="A9" s="48" t="s">
        <v>78</v>
      </c>
      <c r="B9" s="48"/>
      <c r="C9" s="48"/>
      <c r="D9" s="48"/>
      <c r="E9" s="48"/>
      <c r="F9" s="48"/>
    </row>
    <row r="10" spans="1:6" ht="15" customHeight="1" x14ac:dyDescent="0.35">
      <c r="B10" s="4"/>
      <c r="C10" s="4"/>
      <c r="D10" s="4"/>
      <c r="E10" s="4"/>
      <c r="F10" s="4"/>
    </row>
    <row r="11" spans="1:6" s="10" customFormat="1" ht="15" customHeight="1" x14ac:dyDescent="0.35">
      <c r="A11" s="3"/>
      <c r="B11" s="4"/>
      <c r="C11" s="4"/>
      <c r="D11" s="4"/>
      <c r="E11" s="4"/>
      <c r="F11" s="4"/>
    </row>
    <row r="12" spans="1:6" ht="15" customHeight="1" x14ac:dyDescent="0.35">
      <c r="A12" s="57" t="s">
        <v>77</v>
      </c>
      <c r="B12" s="57"/>
      <c r="C12" s="57"/>
      <c r="D12" s="57"/>
      <c r="E12" s="57"/>
      <c r="F12" s="4"/>
    </row>
    <row r="13" spans="1:6" x14ac:dyDescent="0.25">
      <c r="A13" s="49"/>
      <c r="B13" s="50"/>
      <c r="C13" s="12" t="s">
        <v>22</v>
      </c>
      <c r="D13" s="12" t="s">
        <v>3</v>
      </c>
      <c r="E13" s="12" t="s">
        <v>26</v>
      </c>
      <c r="F13" s="5"/>
    </row>
    <row r="14" spans="1:6" s="10" customFormat="1" ht="15.75" thickBot="1" x14ac:dyDescent="0.3">
      <c r="A14" s="32"/>
      <c r="B14" s="13" t="s">
        <v>67</v>
      </c>
      <c r="C14" s="16">
        <v>3335706</v>
      </c>
      <c r="D14" s="25">
        <f>+C14/$C$23</f>
        <v>0.95991069971744025</v>
      </c>
      <c r="E14" s="25">
        <f>+D14</f>
        <v>0.95991069971744025</v>
      </c>
      <c r="F14" s="5"/>
    </row>
    <row r="15" spans="1:6" s="10" customFormat="1" ht="15.75" thickBot="1" x14ac:dyDescent="0.3">
      <c r="A15" s="33"/>
      <c r="B15" s="13" t="s">
        <v>45</v>
      </c>
      <c r="C15" s="14">
        <v>131683</v>
      </c>
      <c r="D15" s="25">
        <f t="shared" ref="D15:D22" si="0">+C15/$C$23</f>
        <v>3.789420310749559E-2</v>
      </c>
      <c r="E15" s="26">
        <f>+E14+D15</f>
        <v>0.99780490282493584</v>
      </c>
      <c r="F15" s="5"/>
    </row>
    <row r="16" spans="1:6" s="10" customFormat="1" ht="15.75" thickBot="1" x14ac:dyDescent="0.3">
      <c r="A16" s="33"/>
      <c r="B16" s="13" t="s">
        <v>46</v>
      </c>
      <c r="C16" s="16">
        <v>7032</v>
      </c>
      <c r="D16" s="25">
        <f t="shared" si="0"/>
        <v>2.0235872227387665E-3</v>
      </c>
      <c r="E16" s="25">
        <f t="shared" ref="E16:E22" si="1">+E15+D16</f>
        <v>0.9998284900476746</v>
      </c>
      <c r="F16" s="5"/>
    </row>
    <row r="17" spans="1:7" s="10" customFormat="1" ht="15.75" thickBot="1" x14ac:dyDescent="0.3">
      <c r="A17" s="33"/>
      <c r="B17" s="13" t="s">
        <v>47</v>
      </c>
      <c r="C17" s="14">
        <v>488</v>
      </c>
      <c r="D17" s="25">
        <f t="shared" si="0"/>
        <v>1.4043096767584159E-4</v>
      </c>
      <c r="E17" s="25">
        <f t="shared" si="1"/>
        <v>0.9999689210153504</v>
      </c>
      <c r="F17" s="5"/>
    </row>
    <row r="18" spans="1:7" s="10" customFormat="1" ht="15.75" thickBot="1" x14ac:dyDescent="0.3">
      <c r="A18" s="33"/>
      <c r="B18" s="13" t="s">
        <v>59</v>
      </c>
      <c r="C18" s="16">
        <v>79</v>
      </c>
      <c r="D18" s="25">
        <f t="shared" si="0"/>
        <v>2.2733701734408782E-5</v>
      </c>
      <c r="E18" s="25">
        <f t="shared" si="1"/>
        <v>0.99999165471708484</v>
      </c>
      <c r="F18" s="5"/>
    </row>
    <row r="19" spans="1:7" s="10" customFormat="1" ht="15.75" thickBot="1" x14ac:dyDescent="0.3">
      <c r="A19" s="33"/>
      <c r="B19" s="13" t="s">
        <v>76</v>
      </c>
      <c r="C19" s="14">
        <v>22</v>
      </c>
      <c r="D19" s="25">
        <f t="shared" si="0"/>
        <v>6.3309042804682679E-6</v>
      </c>
      <c r="E19" s="25">
        <f t="shared" si="1"/>
        <v>0.99999798562136533</v>
      </c>
      <c r="F19" s="5"/>
    </row>
    <row r="20" spans="1:7" s="10" customFormat="1" ht="15.75" thickBot="1" x14ac:dyDescent="0.3">
      <c r="A20" s="33"/>
      <c r="B20" s="13" t="s">
        <v>79</v>
      </c>
      <c r="C20" s="40">
        <v>4</v>
      </c>
      <c r="D20" s="25">
        <f t="shared" si="0"/>
        <v>1.1510735055396851E-6</v>
      </c>
      <c r="E20" s="25">
        <f t="shared" si="1"/>
        <v>0.99999913669487084</v>
      </c>
      <c r="F20" s="5"/>
    </row>
    <row r="21" spans="1:7" s="10" customFormat="1" ht="15.75" thickBot="1" x14ac:dyDescent="0.3">
      <c r="A21" s="33"/>
      <c r="B21" s="13" t="s">
        <v>80</v>
      </c>
      <c r="C21" s="14">
        <v>2</v>
      </c>
      <c r="D21" s="25">
        <f t="shared" si="0"/>
        <v>5.7553675276984257E-7</v>
      </c>
      <c r="E21" s="25">
        <f t="shared" si="1"/>
        <v>0.99999971223162365</v>
      </c>
      <c r="F21" s="5"/>
    </row>
    <row r="22" spans="1:7" s="10" customFormat="1" ht="15.75" thickBot="1" x14ac:dyDescent="0.3">
      <c r="A22" s="33"/>
      <c r="B22" s="13" t="s">
        <v>81</v>
      </c>
      <c r="C22" s="40">
        <v>1</v>
      </c>
      <c r="D22" s="25">
        <f t="shared" si="0"/>
        <v>2.8776837638492129E-7</v>
      </c>
      <c r="E22" s="25">
        <f t="shared" si="1"/>
        <v>1</v>
      </c>
      <c r="F22" s="5"/>
    </row>
    <row r="23" spans="1:7" ht="15.75" thickBot="1" x14ac:dyDescent="0.3">
      <c r="A23" s="34"/>
      <c r="B23" s="13" t="s">
        <v>0</v>
      </c>
      <c r="C23" s="37">
        <v>3475017</v>
      </c>
      <c r="D23" s="38">
        <f t="shared" ref="D23" si="2">+C23/$C$23</f>
        <v>1</v>
      </c>
      <c r="E23" s="39"/>
      <c r="F23" s="5"/>
    </row>
    <row r="24" spans="1:7" x14ac:dyDescent="0.25">
      <c r="A24" s="43" t="s">
        <v>60</v>
      </c>
      <c r="B24" s="43"/>
      <c r="C24" s="43"/>
      <c r="D24" s="43"/>
      <c r="E24" s="43"/>
      <c r="F24" s="21"/>
      <c r="G24" s="10"/>
    </row>
    <row r="25" spans="1:7" ht="15" customHeight="1" x14ac:dyDescent="0.25">
      <c r="A25" s="45" t="s">
        <v>61</v>
      </c>
      <c r="B25" s="45"/>
      <c r="C25" s="45"/>
      <c r="D25" s="45"/>
      <c r="E25" s="45"/>
      <c r="F25" s="6"/>
      <c r="G25" s="10"/>
    </row>
    <row r="26" spans="1:7" ht="15" customHeight="1" x14ac:dyDescent="0.25">
      <c r="A26" s="44" t="s">
        <v>48</v>
      </c>
      <c r="B26" s="44"/>
      <c r="C26" s="44"/>
      <c r="D26" s="44"/>
      <c r="E26" s="44"/>
      <c r="F26" s="6"/>
      <c r="G26" s="10"/>
    </row>
    <row r="27" spans="1:7" ht="15" customHeight="1" x14ac:dyDescent="0.25">
      <c r="A27" s="44" t="s">
        <v>49</v>
      </c>
      <c r="B27" s="44"/>
      <c r="C27" s="44"/>
      <c r="D27" s="44"/>
      <c r="E27" s="44"/>
      <c r="F27" s="6"/>
      <c r="G27" s="10"/>
    </row>
    <row r="28" spans="1:7" ht="15" customHeight="1" x14ac:dyDescent="0.25">
      <c r="A28" s="44" t="s">
        <v>50</v>
      </c>
      <c r="B28" s="44"/>
      <c r="C28" s="44"/>
      <c r="D28" s="44"/>
      <c r="E28" s="44"/>
      <c r="F28" s="6"/>
      <c r="G28" s="10"/>
    </row>
    <row r="29" spans="1:7" ht="15" customHeight="1" x14ac:dyDescent="0.25">
      <c r="A29" s="9"/>
      <c r="B29" s="6"/>
      <c r="C29" s="6"/>
      <c r="D29" s="6"/>
      <c r="E29" s="6"/>
      <c r="F29" s="6"/>
      <c r="G29" s="10"/>
    </row>
    <row r="30" spans="1:7" ht="15" customHeight="1" x14ac:dyDescent="0.25">
      <c r="A30" s="9"/>
      <c r="B30" s="6"/>
      <c r="C30" s="6"/>
      <c r="D30" s="6"/>
      <c r="E30" s="6"/>
      <c r="F30" s="6"/>
      <c r="G30" s="10"/>
    </row>
    <row r="31" spans="1:7" ht="15" customHeight="1" x14ac:dyDescent="0.25">
      <c r="A31" s="57" t="s">
        <v>89</v>
      </c>
      <c r="B31" s="57"/>
      <c r="C31" s="57"/>
      <c r="D31" s="57"/>
      <c r="E31" s="57"/>
      <c r="F31" s="6"/>
      <c r="G31" s="10"/>
    </row>
    <row r="32" spans="1:7" ht="15.75" customHeight="1" x14ac:dyDescent="0.25">
      <c r="A32" s="49"/>
      <c r="B32" s="50"/>
      <c r="C32" s="12" t="s">
        <v>22</v>
      </c>
      <c r="D32" s="12" t="s">
        <v>3</v>
      </c>
      <c r="E32" s="12" t="s">
        <v>26</v>
      </c>
      <c r="F32" s="8"/>
      <c r="G32" s="10"/>
    </row>
    <row r="33" spans="1:7" ht="15.75" thickBot="1" x14ac:dyDescent="0.3">
      <c r="A33" s="51" t="s">
        <v>64</v>
      </c>
      <c r="B33" s="13" t="s">
        <v>65</v>
      </c>
      <c r="C33" s="16">
        <v>1793412</v>
      </c>
      <c r="D33" s="28">
        <f>+C33/$C$36</f>
        <v>0.5160872594292345</v>
      </c>
      <c r="E33" s="28">
        <f>+D33</f>
        <v>0.5160872594292345</v>
      </c>
      <c r="F33" s="8"/>
      <c r="G33" s="10"/>
    </row>
    <row r="34" spans="1:7" ht="15.75" customHeight="1" thickBot="1" x14ac:dyDescent="0.3">
      <c r="A34" s="52"/>
      <c r="B34" s="13" t="s">
        <v>66</v>
      </c>
      <c r="C34" s="14">
        <v>1681598</v>
      </c>
      <c r="D34" s="29">
        <f t="shared" ref="D34:D35" si="3">+C34/$C$36</f>
        <v>0.48391072619213088</v>
      </c>
      <c r="E34" s="15">
        <f>+E33+D34</f>
        <v>0.99999798562136544</v>
      </c>
      <c r="F34"/>
      <c r="G34" s="10"/>
    </row>
    <row r="35" spans="1:7" ht="15.75" thickBot="1" x14ac:dyDescent="0.3">
      <c r="A35" s="52"/>
      <c r="B35" s="13" t="s">
        <v>44</v>
      </c>
      <c r="C35" s="16">
        <v>7</v>
      </c>
      <c r="D35" s="28">
        <f t="shared" si="3"/>
        <v>2.0143786346944488E-6</v>
      </c>
      <c r="E35" s="17">
        <f>+E34+D35</f>
        <v>1.0000000000000002</v>
      </c>
      <c r="F35"/>
      <c r="G35" s="10"/>
    </row>
    <row r="36" spans="1:7" ht="15.75" thickBot="1" x14ac:dyDescent="0.3">
      <c r="A36" s="53"/>
      <c r="B36" s="13" t="s">
        <v>0</v>
      </c>
      <c r="C36" s="18">
        <f>SUM(C33:C35)</f>
        <v>3475017</v>
      </c>
      <c r="D36" s="27">
        <f>SUM(D33:D35)</f>
        <v>1.0000000000000002</v>
      </c>
      <c r="E36" s="19"/>
      <c r="F36"/>
      <c r="G36" s="10"/>
    </row>
    <row r="37" spans="1:7" x14ac:dyDescent="0.25">
      <c r="A37" s="44" t="s">
        <v>62</v>
      </c>
      <c r="B37" s="44"/>
      <c r="C37" s="44"/>
      <c r="D37" s="44"/>
      <c r="E37" s="44"/>
      <c r="F37"/>
      <c r="G37" s="10"/>
    </row>
    <row r="38" spans="1:7" x14ac:dyDescent="0.25">
      <c r="A38" s="9"/>
      <c r="B38" s="8"/>
      <c r="C38" s="8"/>
      <c r="D38" s="8"/>
      <c r="E38" s="8"/>
      <c r="F38"/>
      <c r="G38" s="10"/>
    </row>
    <row r="39" spans="1:7" ht="15" customHeight="1" x14ac:dyDescent="0.25">
      <c r="A39" s="7"/>
      <c r="B39" s="6"/>
      <c r="C39" s="6"/>
      <c r="D39" s="6"/>
      <c r="E39" s="6"/>
      <c r="F39"/>
    </row>
    <row r="40" spans="1:7" ht="15" customHeight="1" x14ac:dyDescent="0.25">
      <c r="A40" s="57" t="s">
        <v>88</v>
      </c>
      <c r="B40" s="57"/>
      <c r="C40" s="57"/>
      <c r="D40" s="57"/>
      <c r="E40" s="57"/>
      <c r="F40" s="6"/>
    </row>
    <row r="41" spans="1:7" ht="15.75" customHeight="1" x14ac:dyDescent="0.25">
      <c r="A41" s="49"/>
      <c r="B41" s="50"/>
      <c r="C41" s="12" t="s">
        <v>22</v>
      </c>
      <c r="D41" s="12" t="s">
        <v>3</v>
      </c>
      <c r="E41" s="12" t="s">
        <v>26</v>
      </c>
      <c r="F41" s="8"/>
    </row>
    <row r="42" spans="1:7" ht="15.75" customHeight="1" thickBot="1" x14ac:dyDescent="0.3">
      <c r="A42" s="46" t="s">
        <v>24</v>
      </c>
      <c r="B42" s="13" t="s">
        <v>1</v>
      </c>
      <c r="C42" s="14">
        <v>1315557</v>
      </c>
      <c r="D42" s="26">
        <v>0.37857570193181789</v>
      </c>
      <c r="E42" s="26">
        <v>0.37857570193181789</v>
      </c>
      <c r="F42" s="1"/>
    </row>
    <row r="43" spans="1:7" ht="15.75" customHeight="1" thickBot="1" x14ac:dyDescent="0.3">
      <c r="A43" s="47"/>
      <c r="B43" s="13" t="s">
        <v>2</v>
      </c>
      <c r="C43" s="16">
        <v>2051661</v>
      </c>
      <c r="D43" s="25">
        <v>0.59040315486226402</v>
      </c>
      <c r="E43" s="25">
        <v>0.96897885679408191</v>
      </c>
      <c r="F43" s="1"/>
    </row>
    <row r="44" spans="1:7" ht="15.75" thickBot="1" x14ac:dyDescent="0.3">
      <c r="A44" s="47"/>
      <c r="B44" s="13" t="s">
        <v>25</v>
      </c>
      <c r="C44" s="14">
        <v>46658</v>
      </c>
      <c r="D44" s="26">
        <v>1.3426696905367658E-2</v>
      </c>
      <c r="E44" s="26">
        <v>0.9824055536994496</v>
      </c>
      <c r="F44" s="1"/>
    </row>
    <row r="45" spans="1:7" ht="15.75" thickBot="1" x14ac:dyDescent="0.3">
      <c r="A45" s="47"/>
      <c r="B45" s="13" t="s">
        <v>68</v>
      </c>
      <c r="C45" s="16">
        <v>61141</v>
      </c>
      <c r="D45" s="25">
        <v>1.7594446300550473E-2</v>
      </c>
      <c r="E45" s="25">
        <v>1</v>
      </c>
      <c r="F45" s="1"/>
    </row>
    <row r="46" spans="1:7" ht="15.75" thickBot="1" x14ac:dyDescent="0.3">
      <c r="A46" s="47"/>
      <c r="B46" s="13" t="s">
        <v>0</v>
      </c>
      <c r="C46" s="18">
        <f>SUM(C42:C45)</f>
        <v>3475017</v>
      </c>
      <c r="D46" s="27">
        <v>1</v>
      </c>
      <c r="E46" s="19"/>
      <c r="F46" s="1"/>
    </row>
    <row r="47" spans="1:7" x14ac:dyDescent="0.25">
      <c r="A47" s="44" t="s">
        <v>62</v>
      </c>
      <c r="B47" s="44"/>
      <c r="C47" s="44"/>
      <c r="D47" s="44"/>
      <c r="E47" s="44"/>
      <c r="F47" s="1"/>
    </row>
    <row r="48" spans="1:7" ht="15" customHeight="1" x14ac:dyDescent="0.25">
      <c r="A48" s="9"/>
      <c r="B48" s="8"/>
      <c r="C48" s="8"/>
      <c r="D48" s="8"/>
      <c r="E48" s="8"/>
      <c r="F48" s="8"/>
    </row>
    <row r="49" spans="1:7" ht="15" customHeight="1" x14ac:dyDescent="0.25">
      <c r="A49" s="7"/>
      <c r="B49" s="6"/>
      <c r="C49" s="6"/>
      <c r="D49" s="6"/>
      <c r="E49" s="6"/>
      <c r="F49" s="8"/>
    </row>
    <row r="50" spans="1:7" ht="15.75" customHeight="1" x14ac:dyDescent="0.25">
      <c r="A50" s="57" t="s">
        <v>87</v>
      </c>
      <c r="B50" s="57"/>
      <c r="C50" s="57"/>
      <c r="D50" s="57"/>
      <c r="E50" s="57"/>
      <c r="F50" s="6"/>
    </row>
    <row r="51" spans="1:7" s="2" customFormat="1" x14ac:dyDescent="0.25">
      <c r="A51" s="49"/>
      <c r="B51" s="50"/>
      <c r="C51" s="12" t="s">
        <v>22</v>
      </c>
      <c r="D51" s="12" t="s">
        <v>3</v>
      </c>
      <c r="E51" s="12" t="s">
        <v>26</v>
      </c>
      <c r="F51" s="8"/>
      <c r="G51"/>
    </row>
    <row r="52" spans="1:7" ht="15.75" thickBot="1" x14ac:dyDescent="0.3">
      <c r="A52" s="54" t="s">
        <v>21</v>
      </c>
      <c r="B52" s="13" t="s">
        <v>20</v>
      </c>
      <c r="C52" s="14">
        <v>53566</v>
      </c>
      <c r="D52" s="29">
        <f>+C52/$C$68</f>
        <v>1.5414600849434693E-2</v>
      </c>
      <c r="E52" s="29">
        <f>+D52</f>
        <v>1.5414600849434693E-2</v>
      </c>
      <c r="F52"/>
    </row>
    <row r="53" spans="1:7" ht="15.75" customHeight="1" thickBot="1" x14ac:dyDescent="0.3">
      <c r="A53" s="55"/>
      <c r="B53" s="13" t="s">
        <v>7</v>
      </c>
      <c r="C53" s="16">
        <v>81340</v>
      </c>
      <c r="D53" s="28">
        <f t="shared" ref="D53:D68" si="4">+C53/$C$68</f>
        <v>2.3407079735149498E-2</v>
      </c>
      <c r="E53" s="28">
        <f>+E52+D53</f>
        <v>3.8821680584584191E-2</v>
      </c>
    </row>
    <row r="54" spans="1:7" ht="15.75" thickBot="1" x14ac:dyDescent="0.3">
      <c r="A54" s="55"/>
      <c r="B54" s="13" t="s">
        <v>8</v>
      </c>
      <c r="C54" s="14">
        <v>126879</v>
      </c>
      <c r="D54" s="29">
        <f t="shared" si="4"/>
        <v>3.6511763827342426E-2</v>
      </c>
      <c r="E54" s="29">
        <f t="shared" ref="E54:E67" si="5">+E53+D54</f>
        <v>7.5333444411926617E-2</v>
      </c>
      <c r="F54"/>
    </row>
    <row r="55" spans="1:7" ht="15.75" thickBot="1" x14ac:dyDescent="0.3">
      <c r="A55" s="55"/>
      <c r="B55" s="13" t="s">
        <v>9</v>
      </c>
      <c r="C55" s="16">
        <v>66406</v>
      </c>
      <c r="D55" s="28">
        <f t="shared" si="4"/>
        <v>1.9109546802217083E-2</v>
      </c>
      <c r="E55" s="28">
        <f t="shared" si="5"/>
        <v>9.4442991214143707E-2</v>
      </c>
      <c r="F55"/>
    </row>
    <row r="56" spans="1:7" ht="15.75" thickBot="1" x14ac:dyDescent="0.3">
      <c r="A56" s="55"/>
      <c r="B56" s="13" t="s">
        <v>10</v>
      </c>
      <c r="C56" s="14">
        <v>166479</v>
      </c>
      <c r="D56" s="29">
        <f t="shared" si="4"/>
        <v>4.790739153218531E-2</v>
      </c>
      <c r="E56" s="29">
        <f t="shared" si="5"/>
        <v>0.14235038274632902</v>
      </c>
      <c r="F56"/>
    </row>
    <row r="57" spans="1:7" ht="15.75" thickBot="1" x14ac:dyDescent="0.3">
      <c r="A57" s="55"/>
      <c r="B57" s="13" t="s">
        <v>11</v>
      </c>
      <c r="C57" s="16">
        <v>349769</v>
      </c>
      <c r="D57" s="28">
        <f t="shared" si="4"/>
        <v>0.10065245723977753</v>
      </c>
      <c r="E57" s="28">
        <f t="shared" si="5"/>
        <v>0.24300283998610656</v>
      </c>
      <c r="F57"/>
      <c r="G57" s="10"/>
    </row>
    <row r="58" spans="1:7" ht="15.75" thickBot="1" x14ac:dyDescent="0.3">
      <c r="A58" s="55"/>
      <c r="B58" s="13" t="s">
        <v>18</v>
      </c>
      <c r="C58" s="14">
        <v>1276769</v>
      </c>
      <c r="D58" s="29">
        <f t="shared" si="4"/>
        <v>0.36741374214859956</v>
      </c>
      <c r="E58" s="29">
        <f t="shared" si="5"/>
        <v>0.61041658213470606</v>
      </c>
      <c r="F58"/>
    </row>
    <row r="59" spans="1:7" ht="15.75" thickBot="1" x14ac:dyDescent="0.3">
      <c r="A59" s="55"/>
      <c r="B59" s="13" t="s">
        <v>12</v>
      </c>
      <c r="C59" s="16">
        <v>191011</v>
      </c>
      <c r="D59" s="28">
        <f t="shared" si="4"/>
        <v>5.49669253416602E-2</v>
      </c>
      <c r="E59" s="28">
        <f t="shared" si="5"/>
        <v>0.66538350747636632</v>
      </c>
      <c r="F59"/>
      <c r="G59" s="10"/>
    </row>
    <row r="60" spans="1:7" ht="15.75" thickBot="1" x14ac:dyDescent="0.3">
      <c r="A60" s="55"/>
      <c r="B60" s="13" t="s">
        <v>13</v>
      </c>
      <c r="C60" s="14">
        <v>219204</v>
      </c>
      <c r="D60" s="29">
        <f t="shared" si="4"/>
        <v>6.3079979177080289E-2</v>
      </c>
      <c r="E60" s="29">
        <f t="shared" si="5"/>
        <v>0.72846348665344662</v>
      </c>
      <c r="F60"/>
    </row>
    <row r="61" spans="1:7" ht="15.75" thickBot="1" x14ac:dyDescent="0.3">
      <c r="A61" s="55"/>
      <c r="B61" s="13" t="s">
        <v>73</v>
      </c>
      <c r="C61" s="16">
        <v>100271</v>
      </c>
      <c r="D61" s="28">
        <f t="shared" si="4"/>
        <v>2.8854822868492443E-2</v>
      </c>
      <c r="E61" s="28">
        <f t="shared" si="5"/>
        <v>0.75731830952193901</v>
      </c>
      <c r="F61"/>
    </row>
    <row r="62" spans="1:7" ht="15.75" thickBot="1" x14ac:dyDescent="0.3">
      <c r="A62" s="55"/>
      <c r="B62" s="13" t="s">
        <v>23</v>
      </c>
      <c r="C62" s="14">
        <v>316709</v>
      </c>
      <c r="D62" s="29">
        <f t="shared" si="4"/>
        <v>9.1138834716492034E-2</v>
      </c>
      <c r="E62" s="29">
        <f t="shared" si="5"/>
        <v>0.84845714423843099</v>
      </c>
      <c r="F62"/>
    </row>
    <row r="63" spans="1:7" ht="15.75" thickBot="1" x14ac:dyDescent="0.3">
      <c r="A63" s="55"/>
      <c r="B63" s="13" t="s">
        <v>14</v>
      </c>
      <c r="C63" s="16">
        <v>208537</v>
      </c>
      <c r="D63" s="28">
        <f t="shared" si="4"/>
        <v>6.0010353906182326E-2</v>
      </c>
      <c r="E63" s="28">
        <f t="shared" si="5"/>
        <v>0.90846749814461336</v>
      </c>
      <c r="F63"/>
    </row>
    <row r="64" spans="1:7" ht="15.75" thickBot="1" x14ac:dyDescent="0.3">
      <c r="A64" s="55"/>
      <c r="B64" s="13" t="s">
        <v>19</v>
      </c>
      <c r="C64" s="14">
        <v>80972</v>
      </c>
      <c r="D64" s="29">
        <f t="shared" si="4"/>
        <v>2.3301180972639845E-2</v>
      </c>
      <c r="E64" s="29">
        <f t="shared" si="5"/>
        <v>0.93176867911725325</v>
      </c>
      <c r="F64"/>
    </row>
    <row r="65" spans="1:7" ht="15.75" thickBot="1" x14ac:dyDescent="0.3">
      <c r="A65" s="55"/>
      <c r="B65" s="13" t="s">
        <v>15</v>
      </c>
      <c r="C65" s="16">
        <v>181993</v>
      </c>
      <c r="D65" s="28">
        <f t="shared" si="4"/>
        <v>5.2371830123420976E-2</v>
      </c>
      <c r="E65" s="28">
        <f t="shared" si="5"/>
        <v>0.9841405092406742</v>
      </c>
      <c r="F65"/>
    </row>
    <row r="66" spans="1:7" ht="15.75" thickBot="1" x14ac:dyDescent="0.3">
      <c r="A66" s="55"/>
      <c r="B66" s="13" t="s">
        <v>16</v>
      </c>
      <c r="C66" s="14">
        <v>25563</v>
      </c>
      <c r="D66" s="29">
        <f t="shared" si="4"/>
        <v>7.3562230055277426E-3</v>
      </c>
      <c r="E66" s="29">
        <f t="shared" si="5"/>
        <v>0.99149673224620194</v>
      </c>
      <c r="F66"/>
    </row>
    <row r="67" spans="1:7" s="10" customFormat="1" ht="15.75" thickBot="1" x14ac:dyDescent="0.3">
      <c r="A67" s="55"/>
      <c r="B67" s="13" t="s">
        <v>17</v>
      </c>
      <c r="C67" s="16">
        <v>29549</v>
      </c>
      <c r="D67" s="28">
        <f t="shared" si="4"/>
        <v>8.5032677537980397E-3</v>
      </c>
      <c r="E67" s="28">
        <f t="shared" si="5"/>
        <v>1</v>
      </c>
    </row>
    <row r="68" spans="1:7" ht="15.75" thickBot="1" x14ac:dyDescent="0.3">
      <c r="A68" s="56"/>
      <c r="B68" s="13" t="s">
        <v>0</v>
      </c>
      <c r="C68" s="18">
        <f>SUM(C52:C67)</f>
        <v>3475017</v>
      </c>
      <c r="D68" s="30">
        <f t="shared" si="4"/>
        <v>1</v>
      </c>
      <c r="E68" s="19"/>
      <c r="F68"/>
    </row>
    <row r="69" spans="1:7" x14ac:dyDescent="0.25">
      <c r="A69" s="44" t="s">
        <v>62</v>
      </c>
      <c r="B69" s="44"/>
      <c r="C69" s="44"/>
      <c r="D69" s="44"/>
      <c r="E69" s="44"/>
      <c r="F69"/>
      <c r="G69" s="2"/>
    </row>
    <row r="70" spans="1:7" x14ac:dyDescent="0.25">
      <c r="A70" s="9"/>
      <c r="B70" s="8"/>
      <c r="C70" s="8"/>
      <c r="D70" s="8"/>
      <c r="E70" s="8"/>
      <c r="F70"/>
    </row>
    <row r="71" spans="1:7" ht="15" customHeight="1" x14ac:dyDescent="0.25">
      <c r="A71" s="7"/>
      <c r="B71" s="8"/>
      <c r="C71" s="8"/>
      <c r="D71" s="8"/>
      <c r="E71" s="8"/>
      <c r="F71" s="8"/>
    </row>
    <row r="72" spans="1:7" ht="15.75" customHeight="1" x14ac:dyDescent="0.25">
      <c r="A72" s="57" t="s">
        <v>86</v>
      </c>
      <c r="B72" s="57"/>
      <c r="C72" s="57"/>
      <c r="D72" s="57"/>
      <c r="E72" s="57"/>
      <c r="F72" s="8"/>
    </row>
    <row r="73" spans="1:7" x14ac:dyDescent="0.25">
      <c r="A73" s="49"/>
      <c r="B73" s="50"/>
      <c r="C73" s="12" t="s">
        <v>22</v>
      </c>
      <c r="D73" s="12" t="s">
        <v>3</v>
      </c>
      <c r="E73" s="12" t="s">
        <v>26</v>
      </c>
      <c r="F73" s="8"/>
    </row>
    <row r="74" spans="1:7" ht="15.75" customHeight="1" thickBot="1" x14ac:dyDescent="0.3">
      <c r="A74" s="51" t="s">
        <v>6</v>
      </c>
      <c r="B74" s="13" t="s">
        <v>4</v>
      </c>
      <c r="C74" s="14">
        <v>3187344</v>
      </c>
      <c r="D74" s="29">
        <f>+C74/$C$76</f>
        <v>0.91721680786022053</v>
      </c>
      <c r="E74" s="29">
        <f>+D74</f>
        <v>0.91721680786022053</v>
      </c>
      <c r="F74" s="8"/>
    </row>
    <row r="75" spans="1:7" ht="15.75" thickBot="1" x14ac:dyDescent="0.3">
      <c r="A75" s="52"/>
      <c r="B75" s="13" t="s">
        <v>5</v>
      </c>
      <c r="C75" s="16">
        <v>287673</v>
      </c>
      <c r="D75" s="28">
        <f t="shared" ref="D75:D76" si="6">+C75/$C$76</f>
        <v>8.2783192139779457E-2</v>
      </c>
      <c r="E75" s="28">
        <f>+E74+D75</f>
        <v>1</v>
      </c>
      <c r="F75"/>
    </row>
    <row r="76" spans="1:7" ht="15.75" thickBot="1" x14ac:dyDescent="0.3">
      <c r="A76" s="53"/>
      <c r="B76" s="13" t="s">
        <v>0</v>
      </c>
      <c r="C76" s="18">
        <f>SUM(C74:C75)</f>
        <v>3475017</v>
      </c>
      <c r="D76" s="27">
        <f t="shared" si="6"/>
        <v>1</v>
      </c>
      <c r="E76" s="19"/>
      <c r="F76"/>
    </row>
    <row r="77" spans="1:7" ht="15" customHeight="1" x14ac:dyDescent="0.25">
      <c r="A77" s="44" t="s">
        <v>63</v>
      </c>
      <c r="B77" s="44"/>
      <c r="C77" s="44"/>
      <c r="D77" s="44"/>
      <c r="E77" s="44"/>
      <c r="F77"/>
    </row>
    <row r="78" spans="1:7" x14ac:dyDescent="0.25">
      <c r="A78" s="7"/>
      <c r="B78" s="8"/>
      <c r="C78" s="8"/>
      <c r="D78" s="8"/>
      <c r="E78" s="8"/>
      <c r="F78"/>
    </row>
    <row r="79" spans="1:7" x14ac:dyDescent="0.25">
      <c r="A79" s="7"/>
      <c r="B79" s="8"/>
      <c r="C79" s="8"/>
      <c r="D79" s="8"/>
      <c r="E79" s="8"/>
      <c r="F79" s="8"/>
    </row>
    <row r="80" spans="1:7" ht="15.75" customHeight="1" x14ac:dyDescent="0.25">
      <c r="A80" s="57" t="s">
        <v>85</v>
      </c>
      <c r="B80" s="57"/>
      <c r="C80" s="57"/>
      <c r="D80" s="57"/>
      <c r="E80" s="57"/>
      <c r="F80" s="8"/>
    </row>
    <row r="81" spans="1:7" x14ac:dyDescent="0.25">
      <c r="A81" s="49"/>
      <c r="B81" s="50"/>
      <c r="C81" s="12" t="s">
        <v>22</v>
      </c>
      <c r="D81" s="12" t="s">
        <v>3</v>
      </c>
      <c r="E81" s="12" t="s">
        <v>26</v>
      </c>
      <c r="F81" s="8"/>
    </row>
    <row r="82" spans="1:7" ht="15.75" customHeight="1" thickBot="1" x14ac:dyDescent="0.3">
      <c r="A82" s="20">
        <v>10</v>
      </c>
      <c r="B82" s="13" t="s">
        <v>27</v>
      </c>
      <c r="C82" s="16">
        <v>349725</v>
      </c>
      <c r="D82" s="28">
        <f>+C82/$C$109</f>
        <v>0.10063979543121659</v>
      </c>
      <c r="E82" s="28">
        <f>+D82</f>
        <v>0.10063979543121659</v>
      </c>
      <c r="F82" s="8"/>
    </row>
    <row r="83" spans="1:7" s="2" customFormat="1" ht="15.75" thickBot="1" x14ac:dyDescent="0.3">
      <c r="A83" s="20">
        <v>110</v>
      </c>
      <c r="B83" s="13" t="s">
        <v>28</v>
      </c>
      <c r="C83" s="14">
        <v>1900556</v>
      </c>
      <c r="D83" s="29">
        <f t="shared" ref="D83:D109" si="7">+C83/$C$109</f>
        <v>0.54691991434862042</v>
      </c>
      <c r="E83" s="29">
        <f>+E82+D83</f>
        <v>0.64755970977983701</v>
      </c>
      <c r="F83"/>
      <c r="G83"/>
    </row>
    <row r="84" spans="1:7" s="2" customFormat="1" ht="15.75" thickBot="1" x14ac:dyDescent="0.3">
      <c r="A84" s="20">
        <v>165</v>
      </c>
      <c r="B84" s="13" t="s">
        <v>29</v>
      </c>
      <c r="C84" s="16">
        <v>17668</v>
      </c>
      <c r="D84" s="28">
        <f t="shared" si="7"/>
        <v>5.0842916739687891E-3</v>
      </c>
      <c r="E84" s="28">
        <f t="shared" ref="E84:E108" si="8">+E83+D84</f>
        <v>0.65264400145380586</v>
      </c>
      <c r="G84"/>
    </row>
    <row r="85" spans="1:7" s="2" customFormat="1" ht="15.75" thickBot="1" x14ac:dyDescent="0.3">
      <c r="A85" s="20">
        <v>167</v>
      </c>
      <c r="B85" s="13" t="s">
        <v>30</v>
      </c>
      <c r="C85" s="14">
        <v>5406</v>
      </c>
      <c r="D85" s="29">
        <f t="shared" si="7"/>
        <v>1.5556758427368845E-3</v>
      </c>
      <c r="E85" s="29">
        <f t="shared" si="8"/>
        <v>0.65419967729654271</v>
      </c>
      <c r="G85"/>
    </row>
    <row r="86" spans="1:7" s="2" customFormat="1" ht="15.75" thickBot="1" x14ac:dyDescent="0.3">
      <c r="A86" s="20">
        <v>211</v>
      </c>
      <c r="B86" s="13" t="s">
        <v>31</v>
      </c>
      <c r="C86" s="16">
        <v>396</v>
      </c>
      <c r="D86" s="28">
        <f t="shared" si="7"/>
        <v>1.1395627704842883E-4</v>
      </c>
      <c r="E86" s="28">
        <f t="shared" si="8"/>
        <v>0.65431363357359118</v>
      </c>
      <c r="G86"/>
    </row>
    <row r="87" spans="1:7" s="2" customFormat="1" ht="15.75" thickBot="1" x14ac:dyDescent="0.3">
      <c r="A87" s="20">
        <v>212</v>
      </c>
      <c r="B87" s="13" t="s">
        <v>32</v>
      </c>
      <c r="C87" s="14">
        <v>40669</v>
      </c>
      <c r="D87" s="29">
        <f t="shared" si="7"/>
        <v>1.1703252099198364E-2</v>
      </c>
      <c r="E87" s="29">
        <f t="shared" si="8"/>
        <v>0.66601688567278949</v>
      </c>
      <c r="G87"/>
    </row>
    <row r="88" spans="1:7" s="2" customFormat="1" ht="15.75" thickBot="1" x14ac:dyDescent="0.3">
      <c r="A88" s="20">
        <v>213</v>
      </c>
      <c r="B88" s="13" t="s">
        <v>33</v>
      </c>
      <c r="C88" s="16">
        <v>522</v>
      </c>
      <c r="D88" s="28">
        <f t="shared" si="7"/>
        <v>1.502150924729289E-4</v>
      </c>
      <c r="E88" s="28">
        <f t="shared" si="8"/>
        <v>0.66616710076526242</v>
      </c>
      <c r="G88"/>
    </row>
    <row r="89" spans="1:7" s="2" customFormat="1" ht="15.75" thickBot="1" x14ac:dyDescent="0.3">
      <c r="A89" s="20">
        <v>214</v>
      </c>
      <c r="B89" s="13" t="s">
        <v>34</v>
      </c>
      <c r="C89" s="14">
        <v>154185</v>
      </c>
      <c r="D89" s="29">
        <f t="shared" si="7"/>
        <v>4.436956711290909E-2</v>
      </c>
      <c r="E89" s="29">
        <f t="shared" si="8"/>
        <v>0.71053666787817149</v>
      </c>
      <c r="G89"/>
    </row>
    <row r="90" spans="1:7" s="2" customFormat="1" ht="15.75" thickBot="1" x14ac:dyDescent="0.3">
      <c r="A90" s="20">
        <v>215</v>
      </c>
      <c r="B90" s="13" t="s">
        <v>35</v>
      </c>
      <c r="C90" s="16">
        <v>386</v>
      </c>
      <c r="D90" s="28">
        <f t="shared" si="7"/>
        <v>1.1107859328457961E-4</v>
      </c>
      <c r="E90" s="28">
        <f t="shared" si="8"/>
        <v>0.71064774647145612</v>
      </c>
      <c r="G90"/>
    </row>
    <row r="91" spans="1:7" s="2" customFormat="1" ht="15.75" thickBot="1" x14ac:dyDescent="0.3">
      <c r="A91" s="20">
        <v>216</v>
      </c>
      <c r="B91" s="13" t="s">
        <v>36</v>
      </c>
      <c r="C91" s="14">
        <v>2212</v>
      </c>
      <c r="D91" s="29">
        <f t="shared" si="7"/>
        <v>6.3654364856344584E-4</v>
      </c>
      <c r="E91" s="29">
        <f t="shared" si="8"/>
        <v>0.71128429012001959</v>
      </c>
      <c r="G91"/>
    </row>
    <row r="92" spans="1:7" s="2" customFormat="1" ht="21.75" thickBot="1" x14ac:dyDescent="0.3">
      <c r="A92" s="20">
        <v>217</v>
      </c>
      <c r="B92" s="22" t="s">
        <v>37</v>
      </c>
      <c r="C92" s="16">
        <v>1799</v>
      </c>
      <c r="D92" s="28">
        <f t="shared" si="7"/>
        <v>5.1769530911647339E-4</v>
      </c>
      <c r="E92" s="28">
        <f t="shared" si="8"/>
        <v>0.71180198542913609</v>
      </c>
      <c r="G92"/>
    </row>
    <row r="93" spans="1:7" s="2" customFormat="1" ht="15.75" thickBot="1" x14ac:dyDescent="0.3">
      <c r="A93" s="20">
        <v>218</v>
      </c>
      <c r="B93" s="35" t="s">
        <v>74</v>
      </c>
      <c r="C93" s="14">
        <v>1029</v>
      </c>
      <c r="D93" s="29">
        <f t="shared" si="7"/>
        <v>2.9611365930008401E-4</v>
      </c>
      <c r="E93" s="29">
        <f t="shared" si="8"/>
        <v>0.71209809908843613</v>
      </c>
      <c r="G93" s="10"/>
    </row>
    <row r="94" spans="1:7" s="2" customFormat="1" ht="15.75" thickBot="1" x14ac:dyDescent="0.3">
      <c r="A94" s="20">
        <v>219</v>
      </c>
      <c r="B94" s="35" t="s">
        <v>75</v>
      </c>
      <c r="C94" s="16">
        <v>6</v>
      </c>
      <c r="D94" s="28">
        <f t="shared" si="7"/>
        <v>1.7266102583095277E-6</v>
      </c>
      <c r="E94" s="28">
        <f t="shared" si="8"/>
        <v>0.71209982569869446</v>
      </c>
      <c r="G94" s="10"/>
    </row>
    <row r="95" spans="1:7" s="2" customFormat="1" ht="15.75" thickBot="1" x14ac:dyDescent="0.3">
      <c r="A95" s="20">
        <v>299</v>
      </c>
      <c r="B95" s="13" t="s">
        <v>38</v>
      </c>
      <c r="C95" s="14">
        <v>2629</v>
      </c>
      <c r="D95" s="29">
        <f t="shared" si="7"/>
        <v>7.5654306151595806E-4</v>
      </c>
      <c r="E95" s="29">
        <f t="shared" si="8"/>
        <v>0.71285636876021041</v>
      </c>
      <c r="G95"/>
    </row>
    <row r="96" spans="1:7" s="2" customFormat="1" ht="15.75" thickBot="1" x14ac:dyDescent="0.3">
      <c r="A96" s="20">
        <v>310</v>
      </c>
      <c r="B96" s="13" t="s">
        <v>57</v>
      </c>
      <c r="C96" s="16">
        <v>593528</v>
      </c>
      <c r="D96" s="28">
        <f t="shared" si="7"/>
        <v>0.17079858889898955</v>
      </c>
      <c r="E96" s="28">
        <f t="shared" si="8"/>
        <v>0.88365495765919999</v>
      </c>
      <c r="G96"/>
    </row>
    <row r="97" spans="1:7" s="2" customFormat="1" ht="15.75" thickBot="1" x14ac:dyDescent="0.3">
      <c r="A97" s="20">
        <v>363</v>
      </c>
      <c r="B97" s="13" t="s">
        <v>39</v>
      </c>
      <c r="C97" s="14">
        <v>133360</v>
      </c>
      <c r="D97" s="29">
        <f t="shared" si="7"/>
        <v>3.8376790674693101E-2</v>
      </c>
      <c r="E97" s="29">
        <f t="shared" si="8"/>
        <v>0.92203174833389312</v>
      </c>
      <c r="G97"/>
    </row>
    <row r="98" spans="1:7" s="2" customFormat="1" ht="15.75" thickBot="1" x14ac:dyDescent="0.3">
      <c r="A98" s="20">
        <v>410</v>
      </c>
      <c r="B98" s="13" t="s">
        <v>58</v>
      </c>
      <c r="C98" s="16">
        <v>75944</v>
      </c>
      <c r="D98" s="28">
        <f t="shared" si="7"/>
        <v>2.185428157617646E-2</v>
      </c>
      <c r="E98" s="28">
        <f t="shared" si="8"/>
        <v>0.94388602991006954</v>
      </c>
      <c r="G98"/>
    </row>
    <row r="99" spans="1:7" s="2" customFormat="1" ht="15.75" thickBot="1" x14ac:dyDescent="0.3">
      <c r="A99" s="20">
        <v>463</v>
      </c>
      <c r="B99" s="13" t="s">
        <v>55</v>
      </c>
      <c r="C99" s="14">
        <v>2098</v>
      </c>
      <c r="D99" s="29">
        <f t="shared" si="7"/>
        <v>6.0373805365556484E-4</v>
      </c>
      <c r="E99" s="29">
        <f t="shared" si="8"/>
        <v>0.94448976796372508</v>
      </c>
      <c r="G99"/>
    </row>
    <row r="100" spans="1:7" s="2" customFormat="1" ht="15.75" thickBot="1" x14ac:dyDescent="0.3">
      <c r="A100" s="20">
        <v>510</v>
      </c>
      <c r="B100" s="13" t="s">
        <v>51</v>
      </c>
      <c r="C100" s="16">
        <v>104350</v>
      </c>
      <c r="D100" s="28">
        <f t="shared" si="7"/>
        <v>3.0028630075766536E-2</v>
      </c>
      <c r="E100" s="28">
        <f t="shared" si="8"/>
        <v>0.97451839803949158</v>
      </c>
      <c r="G100"/>
    </row>
    <row r="101" spans="1:7" s="2" customFormat="1" ht="15.75" thickBot="1" x14ac:dyDescent="0.3">
      <c r="A101" s="20">
        <v>563</v>
      </c>
      <c r="B101" s="13" t="s">
        <v>56</v>
      </c>
      <c r="C101" s="14">
        <v>4367</v>
      </c>
      <c r="D101" s="29">
        <f t="shared" si="7"/>
        <v>1.2566844996729513E-3</v>
      </c>
      <c r="E101" s="29">
        <f t="shared" si="8"/>
        <v>0.97577508253916456</v>
      </c>
    </row>
    <row r="102" spans="1:7" s="2" customFormat="1" ht="15.75" thickBot="1" x14ac:dyDescent="0.3">
      <c r="A102" s="20">
        <v>610</v>
      </c>
      <c r="B102" s="13" t="s">
        <v>52</v>
      </c>
      <c r="C102" s="16">
        <v>57464</v>
      </c>
      <c r="D102" s="28">
        <f t="shared" si="7"/>
        <v>1.6536321980583118E-2</v>
      </c>
      <c r="E102" s="28">
        <f t="shared" si="8"/>
        <v>0.99231140451974764</v>
      </c>
    </row>
    <row r="103" spans="1:7" s="2" customFormat="1" ht="15.75" thickBot="1" x14ac:dyDescent="0.3">
      <c r="A103" s="20">
        <v>663</v>
      </c>
      <c r="B103" s="13" t="s">
        <v>40</v>
      </c>
      <c r="C103" s="14">
        <v>4093</v>
      </c>
      <c r="D103" s="29">
        <f t="shared" si="7"/>
        <v>1.1778359645434828E-3</v>
      </c>
      <c r="E103" s="29">
        <f t="shared" si="8"/>
        <v>0.9934892404842911</v>
      </c>
    </row>
    <row r="104" spans="1:7" s="2" customFormat="1" ht="15.75" thickBot="1" x14ac:dyDescent="0.3">
      <c r="A104" s="20">
        <v>710</v>
      </c>
      <c r="B104" s="13" t="s">
        <v>53</v>
      </c>
      <c r="C104" s="16">
        <v>17365</v>
      </c>
      <c r="D104" s="28">
        <f t="shared" si="7"/>
        <v>4.9970978559241578E-3</v>
      </c>
      <c r="E104" s="28">
        <f t="shared" si="8"/>
        <v>0.99848633834021527</v>
      </c>
    </row>
    <row r="105" spans="1:7" s="2" customFormat="1" ht="15.75" thickBot="1" x14ac:dyDescent="0.3">
      <c r="A105" s="20">
        <v>763</v>
      </c>
      <c r="B105" s="13" t="s">
        <v>41</v>
      </c>
      <c r="C105" s="14">
        <v>557</v>
      </c>
      <c r="D105" s="29">
        <f t="shared" si="7"/>
        <v>1.6028698564640116E-4</v>
      </c>
      <c r="E105" s="29">
        <f t="shared" si="8"/>
        <v>0.99864662532586168</v>
      </c>
    </row>
    <row r="106" spans="1:7" s="2" customFormat="1" ht="15.75" thickBot="1" x14ac:dyDescent="0.3">
      <c r="A106" s="20">
        <v>810</v>
      </c>
      <c r="B106" s="13" t="s">
        <v>54</v>
      </c>
      <c r="C106" s="16">
        <v>4144</v>
      </c>
      <c r="D106" s="28">
        <f t="shared" si="7"/>
        <v>1.1925121517391139E-3</v>
      </c>
      <c r="E106" s="28">
        <f t="shared" si="8"/>
        <v>0.99983913747760078</v>
      </c>
    </row>
    <row r="107" spans="1:7" s="2" customFormat="1" ht="15.75" thickBot="1" x14ac:dyDescent="0.3">
      <c r="A107" s="20">
        <v>863</v>
      </c>
      <c r="B107" s="13" t="s">
        <v>42</v>
      </c>
      <c r="C107" s="14">
        <v>14</v>
      </c>
      <c r="D107" s="29">
        <f t="shared" si="7"/>
        <v>4.0287572693888976E-6</v>
      </c>
      <c r="E107" s="29">
        <f t="shared" si="8"/>
        <v>0.99984316623487013</v>
      </c>
    </row>
    <row r="108" spans="1:7" s="2" customFormat="1" ht="15.75" thickBot="1" x14ac:dyDescent="0.3">
      <c r="A108" s="20">
        <v>910</v>
      </c>
      <c r="B108" s="13" t="s">
        <v>43</v>
      </c>
      <c r="C108" s="16">
        <v>545</v>
      </c>
      <c r="D108" s="28">
        <f t="shared" si="7"/>
        <v>1.5683376512978209E-4</v>
      </c>
      <c r="E108" s="28">
        <f t="shared" si="8"/>
        <v>0.99999999999999989</v>
      </c>
    </row>
    <row r="109" spans="1:7" s="2" customFormat="1" ht="15.75" thickBot="1" x14ac:dyDescent="0.3">
      <c r="A109" s="60" t="s">
        <v>0</v>
      </c>
      <c r="B109" s="61"/>
      <c r="C109" s="18">
        <f>SUM(C82:C108)</f>
        <v>3475017</v>
      </c>
      <c r="D109" s="36">
        <f t="shared" si="7"/>
        <v>1</v>
      </c>
      <c r="E109" s="29"/>
    </row>
    <row r="110" spans="1:7" x14ac:dyDescent="0.25">
      <c r="A110" s="44" t="s">
        <v>62</v>
      </c>
      <c r="B110" s="44"/>
      <c r="C110" s="44"/>
      <c r="D110" s="44"/>
      <c r="E110" s="44"/>
      <c r="G110" s="2"/>
    </row>
    <row r="111" spans="1:7" x14ac:dyDescent="0.25">
      <c r="A111" s="9"/>
      <c r="B111" s="8"/>
      <c r="C111" s="8"/>
      <c r="D111" s="8"/>
      <c r="E111" s="8"/>
      <c r="F111"/>
      <c r="G111" s="2"/>
    </row>
    <row r="112" spans="1:7" ht="15.75" customHeight="1" x14ac:dyDescent="0.25">
      <c r="A112" s="9"/>
      <c r="B112" s="8"/>
      <c r="C112" s="8"/>
      <c r="D112" s="8"/>
      <c r="E112" s="8"/>
      <c r="F112" s="8"/>
      <c r="G112" s="2"/>
    </row>
    <row r="113" spans="1:7" ht="15.75" customHeight="1" x14ac:dyDescent="0.25">
      <c r="A113" s="57" t="s">
        <v>84</v>
      </c>
      <c r="B113" s="57"/>
      <c r="C113" s="57"/>
      <c r="D113" s="57"/>
      <c r="E113" s="57"/>
      <c r="F113" s="8"/>
      <c r="G113" s="2"/>
    </row>
    <row r="114" spans="1:7" s="10" customFormat="1" ht="15.75" customHeight="1" x14ac:dyDescent="0.25">
      <c r="A114" s="49"/>
      <c r="B114" s="50"/>
      <c r="C114" s="12" t="s">
        <v>22</v>
      </c>
      <c r="D114" s="12" t="s">
        <v>3</v>
      </c>
      <c r="E114" s="12" t="s">
        <v>26</v>
      </c>
      <c r="F114" s="8"/>
      <c r="G114" s="2"/>
    </row>
    <row r="115" spans="1:7" s="10" customFormat="1" ht="15.75" customHeight="1" thickBot="1" x14ac:dyDescent="0.3">
      <c r="A115" s="58" t="s">
        <v>69</v>
      </c>
      <c r="B115" s="24">
        <v>0</v>
      </c>
      <c r="C115" s="16">
        <v>167622</v>
      </c>
      <c r="D115" s="31">
        <f t="shared" ref="D115:D141" si="9">+C115/$C$141</f>
        <v>4.8236310786393274E-2</v>
      </c>
      <c r="E115" s="31">
        <f>+D115</f>
        <v>4.8236310786393274E-2</v>
      </c>
      <c r="F115" s="2"/>
      <c r="G115" s="2"/>
    </row>
    <row r="116" spans="1:7" s="10" customFormat="1" ht="15.75" customHeight="1" thickBot="1" x14ac:dyDescent="0.3">
      <c r="A116" s="59"/>
      <c r="B116" s="24">
        <v>1</v>
      </c>
      <c r="C116" s="14">
        <v>9301</v>
      </c>
      <c r="D116" s="29">
        <f t="shared" si="9"/>
        <v>2.6765336687561529E-3</v>
      </c>
      <c r="E116" s="29">
        <f>+E115+D116</f>
        <v>5.0912844455149431E-2</v>
      </c>
      <c r="F116" s="2"/>
      <c r="G116" s="2"/>
    </row>
    <row r="117" spans="1:7" s="10" customFormat="1" ht="15.75" customHeight="1" thickBot="1" x14ac:dyDescent="0.3">
      <c r="A117" s="59"/>
      <c r="B117" s="24">
        <v>2</v>
      </c>
      <c r="C117" s="16">
        <v>8325</v>
      </c>
      <c r="D117" s="31">
        <f t="shared" si="9"/>
        <v>2.3956717334044698E-3</v>
      </c>
      <c r="E117" s="31">
        <f t="shared" ref="E117:E140" si="10">+E116+D117</f>
        <v>5.3308516188553902E-2</v>
      </c>
      <c r="F117" s="2"/>
      <c r="G117" s="2"/>
    </row>
    <row r="118" spans="1:7" ht="15.75" thickBot="1" x14ac:dyDescent="0.3">
      <c r="A118" s="59"/>
      <c r="B118" s="24">
        <v>3</v>
      </c>
      <c r="C118" s="14">
        <v>7659</v>
      </c>
      <c r="D118" s="29">
        <f t="shared" si="9"/>
        <v>2.2040179947321122E-3</v>
      </c>
      <c r="E118" s="29">
        <f t="shared" si="10"/>
        <v>5.5512534183286014E-2</v>
      </c>
      <c r="G118" s="2"/>
    </row>
    <row r="119" spans="1:7" ht="15.75" thickBot="1" x14ac:dyDescent="0.3">
      <c r="A119" s="59"/>
      <c r="B119" s="24">
        <v>4</v>
      </c>
      <c r="C119" s="16">
        <v>8440</v>
      </c>
      <c r="D119" s="31">
        <f t="shared" si="9"/>
        <v>2.4287650966887354E-3</v>
      </c>
      <c r="E119" s="31">
        <f t="shared" si="10"/>
        <v>5.7941299279974746E-2</v>
      </c>
      <c r="G119" s="2"/>
    </row>
    <row r="120" spans="1:7" ht="15.75" thickBot="1" x14ac:dyDescent="0.3">
      <c r="A120" s="59"/>
      <c r="B120" s="24">
        <v>5</v>
      </c>
      <c r="C120" s="14">
        <v>9517</v>
      </c>
      <c r="D120" s="29">
        <f t="shared" si="9"/>
        <v>2.7386916380552958E-3</v>
      </c>
      <c r="E120" s="29">
        <f t="shared" si="10"/>
        <v>6.0679990918030044E-2</v>
      </c>
      <c r="G120" s="2"/>
    </row>
    <row r="121" spans="1:7" ht="15.75" thickBot="1" x14ac:dyDescent="0.3">
      <c r="A121" s="59"/>
      <c r="B121" s="24">
        <v>6</v>
      </c>
      <c r="C121" s="16">
        <v>9478</v>
      </c>
      <c r="D121" s="31">
        <f t="shared" si="9"/>
        <v>2.7274686713762838E-3</v>
      </c>
      <c r="E121" s="31">
        <f t="shared" si="10"/>
        <v>6.3407459589406329E-2</v>
      </c>
      <c r="G121" s="2"/>
    </row>
    <row r="122" spans="1:7" ht="15.75" thickBot="1" x14ac:dyDescent="0.3">
      <c r="A122" s="59"/>
      <c r="B122" s="24">
        <v>7</v>
      </c>
      <c r="C122" s="14">
        <v>12846</v>
      </c>
      <c r="D122" s="29">
        <f t="shared" si="9"/>
        <v>3.6966725630406989E-3</v>
      </c>
      <c r="E122" s="29">
        <f t="shared" si="10"/>
        <v>6.7104132152447024E-2</v>
      </c>
      <c r="G122" s="2"/>
    </row>
    <row r="123" spans="1:7" ht="15.75" thickBot="1" x14ac:dyDescent="0.3">
      <c r="A123" s="59"/>
      <c r="B123" s="24">
        <v>8</v>
      </c>
      <c r="C123" s="16">
        <v>15866</v>
      </c>
      <c r="D123" s="31">
        <f t="shared" si="9"/>
        <v>4.5657330597231611E-3</v>
      </c>
      <c r="E123" s="31">
        <f t="shared" si="10"/>
        <v>7.1669865212170183E-2</v>
      </c>
      <c r="G123" s="2"/>
    </row>
    <row r="124" spans="1:7" ht="15.75" thickBot="1" x14ac:dyDescent="0.3">
      <c r="A124" s="59"/>
      <c r="B124" s="24">
        <v>9</v>
      </c>
      <c r="C124" s="14">
        <v>18940</v>
      </c>
      <c r="D124" s="29">
        <f t="shared" si="9"/>
        <v>5.4503330487304094E-3</v>
      </c>
      <c r="E124" s="29">
        <f t="shared" si="10"/>
        <v>7.7120198260900594E-2</v>
      </c>
      <c r="G124" s="2"/>
    </row>
    <row r="125" spans="1:7" ht="15.75" thickBot="1" x14ac:dyDescent="0.3">
      <c r="A125" s="59"/>
      <c r="B125" s="24">
        <v>10</v>
      </c>
      <c r="C125" s="16">
        <v>26868</v>
      </c>
      <c r="D125" s="31">
        <f t="shared" si="9"/>
        <v>7.7317607367100652E-3</v>
      </c>
      <c r="E125" s="31">
        <f t="shared" si="10"/>
        <v>8.4851958997610666E-2</v>
      </c>
      <c r="G125" s="2"/>
    </row>
    <row r="126" spans="1:7" ht="15.75" thickBot="1" x14ac:dyDescent="0.3">
      <c r="A126" s="59"/>
      <c r="B126" s="24">
        <v>11</v>
      </c>
      <c r="C126" s="14">
        <v>33397</v>
      </c>
      <c r="D126" s="29">
        <f t="shared" si="9"/>
        <v>9.6106004661272153E-3</v>
      </c>
      <c r="E126" s="29">
        <f t="shared" si="10"/>
        <v>9.4462559463737883E-2</v>
      </c>
      <c r="G126" s="2"/>
    </row>
    <row r="127" spans="1:7" ht="15.75" thickBot="1" x14ac:dyDescent="0.3">
      <c r="A127" s="59"/>
      <c r="B127" s="24">
        <v>12</v>
      </c>
      <c r="C127" s="16">
        <v>48112</v>
      </c>
      <c r="D127" s="31">
        <f t="shared" si="9"/>
        <v>1.3845112124631333E-2</v>
      </c>
      <c r="E127" s="31">
        <f t="shared" si="10"/>
        <v>0.10830767158836921</v>
      </c>
      <c r="G127" s="2"/>
    </row>
    <row r="128" spans="1:7" ht="15.75" thickBot="1" x14ac:dyDescent="0.3">
      <c r="A128" s="59"/>
      <c r="B128" s="24">
        <v>13</v>
      </c>
      <c r="C128" s="14">
        <v>63057</v>
      </c>
      <c r="D128" s="29">
        <f t="shared" si="9"/>
        <v>1.8145810509703982E-2</v>
      </c>
      <c r="E128" s="29">
        <f t="shared" si="10"/>
        <v>0.12645348209807319</v>
      </c>
    </row>
    <row r="129" spans="1:7" ht="15.75" thickBot="1" x14ac:dyDescent="0.3">
      <c r="A129" s="59"/>
      <c r="B129" s="24">
        <v>14</v>
      </c>
      <c r="C129" s="16">
        <v>94050</v>
      </c>
      <c r="D129" s="31">
        <f t="shared" si="9"/>
        <v>2.7064615799001848E-2</v>
      </c>
      <c r="E129" s="31">
        <f t="shared" si="10"/>
        <v>0.15351809789707505</v>
      </c>
    </row>
    <row r="130" spans="1:7" s="10" customFormat="1" ht="15.75" thickBot="1" x14ac:dyDescent="0.3">
      <c r="A130" s="59"/>
      <c r="B130" s="24">
        <v>15</v>
      </c>
      <c r="C130" s="14">
        <v>141372</v>
      </c>
      <c r="D130" s="29">
        <f t="shared" si="9"/>
        <v>4.0682390906289091E-2</v>
      </c>
      <c r="E130" s="29">
        <f t="shared" si="10"/>
        <v>0.19420048880336413</v>
      </c>
      <c r="F130" s="2"/>
      <c r="G130"/>
    </row>
    <row r="131" spans="1:7" s="10" customFormat="1" ht="15.75" thickBot="1" x14ac:dyDescent="0.3">
      <c r="A131" s="59"/>
      <c r="B131" s="24">
        <v>16</v>
      </c>
      <c r="C131" s="16">
        <v>196313</v>
      </c>
      <c r="D131" s="31">
        <f t="shared" si="9"/>
        <v>5.6492673273253052E-2</v>
      </c>
      <c r="E131" s="31">
        <f t="shared" si="10"/>
        <v>0.25069316207661718</v>
      </c>
      <c r="F131" s="2"/>
      <c r="G131"/>
    </row>
    <row r="132" spans="1:7" s="10" customFormat="1" ht="15.75" thickBot="1" x14ac:dyDescent="0.3">
      <c r="A132" s="59"/>
      <c r="B132" s="24">
        <v>17</v>
      </c>
      <c r="C132" s="14">
        <v>292272</v>
      </c>
      <c r="D132" s="29">
        <f t="shared" si="9"/>
        <v>8.4106638902773714E-2</v>
      </c>
      <c r="E132" s="29">
        <f t="shared" si="10"/>
        <v>0.33479980097939088</v>
      </c>
      <c r="F132" s="2"/>
      <c r="G132"/>
    </row>
    <row r="133" spans="1:7" s="10" customFormat="1" ht="15.75" thickBot="1" x14ac:dyDescent="0.3">
      <c r="A133" s="59"/>
      <c r="B133" s="24">
        <v>18</v>
      </c>
      <c r="C133" s="16">
        <v>442629</v>
      </c>
      <c r="D133" s="31">
        <f t="shared" si="9"/>
        <v>0.12737462867088131</v>
      </c>
      <c r="E133" s="31">
        <f t="shared" si="10"/>
        <v>0.46217442965027222</v>
      </c>
      <c r="F133" s="2"/>
      <c r="G133"/>
    </row>
    <row r="134" spans="1:7" ht="15.75" thickBot="1" x14ac:dyDescent="0.3">
      <c r="A134" s="59"/>
      <c r="B134" s="24">
        <v>19</v>
      </c>
      <c r="C134" s="14">
        <v>712745</v>
      </c>
      <c r="D134" s="29">
        <f t="shared" si="9"/>
        <v>0.20510547142647073</v>
      </c>
      <c r="E134" s="29">
        <f t="shared" si="10"/>
        <v>0.66727990107674295</v>
      </c>
    </row>
    <row r="135" spans="1:7" ht="15.75" thickBot="1" x14ac:dyDescent="0.3">
      <c r="A135" s="59"/>
      <c r="B135" s="24">
        <v>20</v>
      </c>
      <c r="C135" s="16">
        <v>1031789</v>
      </c>
      <c r="D135" s="31">
        <f t="shared" si="9"/>
        <v>0.29691624530182154</v>
      </c>
      <c r="E135" s="25">
        <f t="shared" si="10"/>
        <v>0.96419614637856443</v>
      </c>
    </row>
    <row r="136" spans="1:7" s="10" customFormat="1" ht="15.75" thickBot="1" x14ac:dyDescent="0.3">
      <c r="A136" s="59"/>
      <c r="B136" s="24">
        <v>21</v>
      </c>
      <c r="C136" s="14">
        <v>122135</v>
      </c>
      <c r="D136" s="42">
        <f t="shared" si="9"/>
        <v>3.5146590649772359E-2</v>
      </c>
      <c r="E136" s="29">
        <f t="shared" si="10"/>
        <v>0.99934273702833676</v>
      </c>
      <c r="F136" s="2"/>
    </row>
    <row r="137" spans="1:7" s="10" customFormat="1" ht="15.75" thickBot="1" x14ac:dyDescent="0.3">
      <c r="A137" s="59"/>
      <c r="B137" s="24">
        <v>22</v>
      </c>
      <c r="C137" s="40">
        <v>2184</v>
      </c>
      <c r="D137" s="25">
        <f t="shared" si="9"/>
        <v>6.2848613402466803E-4</v>
      </c>
      <c r="E137" s="25">
        <f t="shared" si="10"/>
        <v>0.99997122316236142</v>
      </c>
      <c r="F137" s="2"/>
    </row>
    <row r="138" spans="1:7" s="10" customFormat="1" ht="15.75" thickBot="1" x14ac:dyDescent="0.3">
      <c r="A138" s="59"/>
      <c r="B138" s="24">
        <v>23</v>
      </c>
      <c r="C138" s="14">
        <v>37</v>
      </c>
      <c r="D138" s="42">
        <f t="shared" si="9"/>
        <v>1.0647429926242088E-5</v>
      </c>
      <c r="E138" s="29">
        <f t="shared" si="10"/>
        <v>0.99998187059228771</v>
      </c>
      <c r="F138" s="2"/>
    </row>
    <row r="139" spans="1:7" s="10" customFormat="1" ht="15.75" thickBot="1" x14ac:dyDescent="0.3">
      <c r="A139" s="59"/>
      <c r="B139" s="24">
        <v>24</v>
      </c>
      <c r="C139" s="40">
        <v>2</v>
      </c>
      <c r="D139" s="25">
        <f t="shared" si="9"/>
        <v>5.7553675276984257E-7</v>
      </c>
      <c r="E139" s="25">
        <f t="shared" si="10"/>
        <v>0.99998244612904053</v>
      </c>
      <c r="F139" s="2"/>
    </row>
    <row r="140" spans="1:7" s="10" customFormat="1" ht="15.75" thickBot="1" x14ac:dyDescent="0.3">
      <c r="A140" s="59"/>
      <c r="B140" s="24">
        <v>25</v>
      </c>
      <c r="C140" s="14">
        <v>61</v>
      </c>
      <c r="D140" s="42">
        <f t="shared" si="9"/>
        <v>1.7553870959480199E-5</v>
      </c>
      <c r="E140" s="29">
        <f t="shared" si="10"/>
        <v>1</v>
      </c>
      <c r="F140" s="2"/>
    </row>
    <row r="141" spans="1:7" ht="15.75" customHeight="1" thickBot="1" x14ac:dyDescent="0.3">
      <c r="A141" s="59"/>
      <c r="B141" s="24" t="s">
        <v>0</v>
      </c>
      <c r="C141" s="37">
        <f>SUM(C115:C140)</f>
        <v>3475017</v>
      </c>
      <c r="D141" s="38">
        <f t="shared" si="9"/>
        <v>1</v>
      </c>
      <c r="E141" s="41"/>
      <c r="G141" s="10"/>
    </row>
    <row r="142" spans="1:7" x14ac:dyDescent="0.25">
      <c r="A142" s="44" t="s">
        <v>62</v>
      </c>
      <c r="B142" s="44"/>
      <c r="C142" s="44"/>
      <c r="D142" s="44"/>
      <c r="E142" s="44"/>
      <c r="G142" s="10"/>
    </row>
    <row r="143" spans="1:7" s="10" customFormat="1" x14ac:dyDescent="0.25">
      <c r="A143" s="3"/>
      <c r="B143" s="2"/>
      <c r="C143" s="2"/>
      <c r="D143" s="2"/>
      <c r="E143" s="2"/>
      <c r="F143" s="2"/>
    </row>
    <row r="144" spans="1:7" s="10" customFormat="1" ht="15" customHeight="1" x14ac:dyDescent="0.25">
      <c r="A144" s="57" t="s">
        <v>83</v>
      </c>
      <c r="B144" s="57"/>
      <c r="C144" s="57"/>
      <c r="D144" s="57"/>
      <c r="E144" s="57"/>
      <c r="F144" s="2"/>
    </row>
    <row r="145" spans="1:7" s="10" customFormat="1" x14ac:dyDescent="0.25">
      <c r="A145" s="49"/>
      <c r="B145" s="50"/>
      <c r="C145" s="12" t="s">
        <v>22</v>
      </c>
      <c r="D145" s="12" t="s">
        <v>3</v>
      </c>
      <c r="E145" s="12" t="s">
        <v>26</v>
      </c>
      <c r="F145" s="2"/>
    </row>
    <row r="146" spans="1:7" s="10" customFormat="1" ht="15.75" thickBot="1" x14ac:dyDescent="0.3">
      <c r="A146" s="62"/>
      <c r="B146" s="24">
        <v>4</v>
      </c>
      <c r="C146" s="16">
        <v>85</v>
      </c>
      <c r="D146" s="31">
        <f>+C146/$C$167</f>
        <v>2.4460311992718308E-5</v>
      </c>
      <c r="E146" s="31">
        <f>D146</f>
        <v>2.4460311992718308E-5</v>
      </c>
      <c r="F146" s="2"/>
    </row>
    <row r="147" spans="1:7" s="10" customFormat="1" ht="15.75" thickBot="1" x14ac:dyDescent="0.3">
      <c r="A147" s="62"/>
      <c r="B147" s="24">
        <v>5</v>
      </c>
      <c r="C147" s="14">
        <v>90</v>
      </c>
      <c r="D147" s="29">
        <f>+C147/$C$167</f>
        <v>2.5899153874642917E-5</v>
      </c>
      <c r="E147" s="29">
        <f t="shared" ref="E147:E166" si="11">+E146+D147</f>
        <v>5.0359465867361225E-5</v>
      </c>
      <c r="F147" s="2"/>
    </row>
    <row r="148" spans="1:7" s="10" customFormat="1" ht="15.75" thickBot="1" x14ac:dyDescent="0.3">
      <c r="A148" s="62"/>
      <c r="B148" s="24">
        <v>6</v>
      </c>
      <c r="C148" s="16">
        <v>13</v>
      </c>
      <c r="D148" s="25">
        <f>+C148/$C$167</f>
        <v>3.7409888930039765E-6</v>
      </c>
      <c r="E148" s="25">
        <f t="shared" si="11"/>
        <v>5.4100454760365203E-5</v>
      </c>
      <c r="F148" s="2"/>
    </row>
    <row r="149" spans="1:7" s="10" customFormat="1" ht="15" customHeight="1" thickBot="1" x14ac:dyDescent="0.3">
      <c r="A149" s="62"/>
      <c r="B149" s="24">
        <v>7</v>
      </c>
      <c r="C149" s="14">
        <v>131</v>
      </c>
      <c r="D149" s="29">
        <f t="shared" ref="D149:D166" si="12">+C149/$C$167</f>
        <v>3.7697657306424691E-5</v>
      </c>
      <c r="E149" s="29">
        <f t="shared" si="11"/>
        <v>9.1798112066789894E-5</v>
      </c>
      <c r="F149" s="2"/>
      <c r="G149"/>
    </row>
    <row r="150" spans="1:7" s="10" customFormat="1" ht="15" customHeight="1" thickBot="1" x14ac:dyDescent="0.3">
      <c r="A150" s="62"/>
      <c r="B150" s="24">
        <v>8</v>
      </c>
      <c r="C150" s="16">
        <v>407</v>
      </c>
      <c r="D150" s="25">
        <f t="shared" si="12"/>
        <v>1.1712172918866296E-4</v>
      </c>
      <c r="E150" s="25">
        <f t="shared" si="11"/>
        <v>2.0891984125545284E-4</v>
      </c>
      <c r="F150" s="2"/>
    </row>
    <row r="151" spans="1:7" s="10" customFormat="1" ht="15" customHeight="1" thickBot="1" x14ac:dyDescent="0.3">
      <c r="A151" s="62"/>
      <c r="B151" s="24">
        <v>9</v>
      </c>
      <c r="C151" s="14">
        <v>2022</v>
      </c>
      <c r="D151" s="29">
        <f t="shared" si="12"/>
        <v>5.8186765705031088E-4</v>
      </c>
      <c r="E151" s="29">
        <f t="shared" si="11"/>
        <v>7.9078749830576367E-4</v>
      </c>
      <c r="F151" s="2"/>
    </row>
    <row r="152" spans="1:7" s="10" customFormat="1" ht="15" customHeight="1" thickBot="1" x14ac:dyDescent="0.3">
      <c r="A152" s="62"/>
      <c r="B152" s="24">
        <v>10</v>
      </c>
      <c r="C152" s="16">
        <v>2497</v>
      </c>
      <c r="D152" s="25">
        <f t="shared" si="12"/>
        <v>7.1855763583314849E-4</v>
      </c>
      <c r="E152" s="25">
        <f t="shared" si="11"/>
        <v>1.5093451341389123E-3</v>
      </c>
      <c r="F152" s="2"/>
    </row>
    <row r="153" spans="1:7" s="10" customFormat="1" ht="15" customHeight="1" thickBot="1" x14ac:dyDescent="0.3">
      <c r="A153" s="62"/>
      <c r="B153" s="24">
        <v>11</v>
      </c>
      <c r="C153" s="14">
        <v>5977</v>
      </c>
      <c r="D153" s="29">
        <f t="shared" si="12"/>
        <v>1.7199915856526745E-3</v>
      </c>
      <c r="E153" s="29">
        <f t="shared" si="11"/>
        <v>3.2293367197915868E-3</v>
      </c>
      <c r="F153" s="2"/>
    </row>
    <row r="154" spans="1:7" ht="15.75" thickBot="1" x14ac:dyDescent="0.3">
      <c r="A154" s="62"/>
      <c r="B154" s="24">
        <v>12</v>
      </c>
      <c r="C154" s="16">
        <v>3969</v>
      </c>
      <c r="D154" s="25">
        <f t="shared" si="12"/>
        <v>1.1421526858717526E-3</v>
      </c>
      <c r="E154" s="25">
        <f t="shared" si="11"/>
        <v>4.371489405663339E-3</v>
      </c>
      <c r="G154" s="10"/>
    </row>
    <row r="155" spans="1:7" s="10" customFormat="1" ht="15.75" thickBot="1" x14ac:dyDescent="0.3">
      <c r="A155" s="62"/>
      <c r="B155" s="24">
        <v>13</v>
      </c>
      <c r="C155" s="14">
        <v>1068</v>
      </c>
      <c r="D155" s="29">
        <f t="shared" si="12"/>
        <v>3.0733662597909594E-4</v>
      </c>
      <c r="E155" s="29">
        <f t="shared" si="11"/>
        <v>4.6788260316424348E-3</v>
      </c>
      <c r="F155" s="8"/>
    </row>
    <row r="156" spans="1:7" s="10" customFormat="1" ht="15.75" thickBot="1" x14ac:dyDescent="0.3">
      <c r="A156" s="62"/>
      <c r="B156" s="24">
        <v>14</v>
      </c>
      <c r="C156" s="16">
        <v>6210</v>
      </c>
      <c r="D156" s="25">
        <f t="shared" si="12"/>
        <v>1.7870416173503612E-3</v>
      </c>
      <c r="E156" s="25">
        <f t="shared" si="11"/>
        <v>6.4658676489927963E-3</v>
      </c>
      <c r="F156" s="11"/>
    </row>
    <row r="157" spans="1:7" s="10" customFormat="1" ht="15.75" thickBot="1" x14ac:dyDescent="0.3">
      <c r="A157" s="62"/>
      <c r="B157" s="24">
        <v>15</v>
      </c>
      <c r="C157" s="14">
        <v>12817</v>
      </c>
      <c r="D157" s="29">
        <f t="shared" si="12"/>
        <v>3.688327280125536E-3</v>
      </c>
      <c r="E157" s="29">
        <f t="shared" si="11"/>
        <v>1.0154194929118333E-2</v>
      </c>
      <c r="F157" s="8"/>
    </row>
    <row r="158" spans="1:7" s="10" customFormat="1" ht="15.75" thickBot="1" x14ac:dyDescent="0.3">
      <c r="A158" s="62"/>
      <c r="B158" s="24">
        <v>16</v>
      </c>
      <c r="C158" s="16">
        <v>14122</v>
      </c>
      <c r="D158" s="25">
        <f t="shared" si="12"/>
        <v>4.0638650113078581E-3</v>
      </c>
      <c r="E158" s="25">
        <f t="shared" si="11"/>
        <v>1.421805994042619E-2</v>
      </c>
      <c r="F158" s="11"/>
    </row>
    <row r="159" spans="1:7" ht="15.75" thickBot="1" x14ac:dyDescent="0.3">
      <c r="A159" s="62"/>
      <c r="B159" s="24">
        <v>17</v>
      </c>
      <c r="C159" s="14">
        <v>15192</v>
      </c>
      <c r="D159" s="29">
        <f t="shared" si="12"/>
        <v>4.3717771740397239E-3</v>
      </c>
      <c r="E159" s="29">
        <f t="shared" si="11"/>
        <v>1.8589837114465914E-2</v>
      </c>
      <c r="F159" s="11"/>
      <c r="G159" s="10"/>
    </row>
    <row r="160" spans="1:7" ht="15.75" thickBot="1" x14ac:dyDescent="0.3">
      <c r="A160" s="62"/>
      <c r="B160" s="24">
        <v>18</v>
      </c>
      <c r="C160" s="16">
        <v>63213</v>
      </c>
      <c r="D160" s="25">
        <f t="shared" si="12"/>
        <v>1.819070237642003E-2</v>
      </c>
      <c r="E160" s="25">
        <f t="shared" si="11"/>
        <v>3.6780539490885944E-2</v>
      </c>
      <c r="F160" s="11"/>
      <c r="G160" s="10"/>
    </row>
    <row r="161" spans="1:7" ht="15.75" thickBot="1" x14ac:dyDescent="0.3">
      <c r="A161" s="62"/>
      <c r="B161" s="24">
        <v>19</v>
      </c>
      <c r="C161" s="14">
        <v>498650</v>
      </c>
      <c r="D161" s="29">
        <f t="shared" si="12"/>
        <v>0.14349570088434099</v>
      </c>
      <c r="E161" s="29">
        <f t="shared" si="11"/>
        <v>0.18027624037522694</v>
      </c>
      <c r="F161" s="11"/>
      <c r="G161" s="10"/>
    </row>
    <row r="162" spans="1:7" ht="15.75" thickBot="1" x14ac:dyDescent="0.3">
      <c r="A162" s="62"/>
      <c r="B162" s="24">
        <v>20</v>
      </c>
      <c r="C162" s="16">
        <v>2489141</v>
      </c>
      <c r="D162" s="25">
        <f t="shared" si="12"/>
        <v>0.7162960641631394</v>
      </c>
      <c r="E162" s="25">
        <f t="shared" si="11"/>
        <v>0.89657230453836634</v>
      </c>
      <c r="F162" s="11"/>
      <c r="G162" s="10"/>
    </row>
    <row r="163" spans="1:7" s="10" customFormat="1" ht="15.75" thickBot="1" x14ac:dyDescent="0.3">
      <c r="A163" s="62"/>
      <c r="B163" s="24">
        <v>21</v>
      </c>
      <c r="C163" s="14">
        <v>353401</v>
      </c>
      <c r="D163" s="29">
        <f t="shared" si="12"/>
        <v>0.10169763198280757</v>
      </c>
      <c r="E163" s="29">
        <f t="shared" si="11"/>
        <v>0.99826993652117391</v>
      </c>
      <c r="F163" s="11"/>
    </row>
    <row r="164" spans="1:7" s="10" customFormat="1" ht="15.75" thickBot="1" x14ac:dyDescent="0.3">
      <c r="A164" s="62"/>
      <c r="B164" s="24">
        <v>22</v>
      </c>
      <c r="C164" s="40">
        <v>5885</v>
      </c>
      <c r="D164" s="25">
        <f t="shared" si="12"/>
        <v>1.6935168950252617E-3</v>
      </c>
      <c r="E164" s="25">
        <f t="shared" si="11"/>
        <v>0.99996345341619919</v>
      </c>
      <c r="F164" s="11"/>
    </row>
    <row r="165" spans="1:7" s="10" customFormat="1" ht="15.75" thickBot="1" x14ac:dyDescent="0.3">
      <c r="A165" s="62"/>
      <c r="B165" s="24">
        <v>23</v>
      </c>
      <c r="C165" s="14">
        <v>62</v>
      </c>
      <c r="D165" s="29">
        <f t="shared" si="12"/>
        <v>1.784163933586512E-5</v>
      </c>
      <c r="E165" s="29">
        <f t="shared" si="11"/>
        <v>0.99998129505553501</v>
      </c>
      <c r="F165" s="11"/>
    </row>
    <row r="166" spans="1:7" s="10" customFormat="1" ht="15.75" thickBot="1" x14ac:dyDescent="0.3">
      <c r="A166" s="62"/>
      <c r="B166" s="24">
        <v>25</v>
      </c>
      <c r="C166" s="16">
        <v>65</v>
      </c>
      <c r="D166" s="25">
        <f t="shared" si="12"/>
        <v>1.8704944465019883E-5</v>
      </c>
      <c r="E166" s="25">
        <f t="shared" si="11"/>
        <v>1</v>
      </c>
      <c r="F166" s="11"/>
    </row>
    <row r="167" spans="1:7" ht="15.75" thickBot="1" x14ac:dyDescent="0.3">
      <c r="A167" s="63"/>
      <c r="B167" s="24" t="s">
        <v>0</v>
      </c>
      <c r="C167" s="18">
        <f>SUM(C146:C166)</f>
        <v>3475017</v>
      </c>
      <c r="D167" s="30">
        <f>+C167/$C$167</f>
        <v>1</v>
      </c>
      <c r="E167" s="19"/>
      <c r="G167" s="10"/>
    </row>
    <row r="168" spans="1:7" x14ac:dyDescent="0.25">
      <c r="A168" s="44" t="s">
        <v>62</v>
      </c>
      <c r="B168" s="44"/>
      <c r="C168" s="44"/>
      <c r="D168" s="44"/>
      <c r="E168" s="44"/>
      <c r="G168" s="10"/>
    </row>
    <row r="169" spans="1:7" x14ac:dyDescent="0.25">
      <c r="G169" s="10"/>
    </row>
    <row r="170" spans="1:7" s="10" customFormat="1" ht="15" customHeight="1" x14ac:dyDescent="0.25">
      <c r="A170" s="57" t="s">
        <v>82</v>
      </c>
      <c r="B170" s="57"/>
      <c r="C170" s="57"/>
      <c r="D170" s="57"/>
      <c r="E170" s="57"/>
      <c r="F170" s="2"/>
    </row>
    <row r="171" spans="1:7" s="10" customFormat="1" ht="15" customHeight="1" x14ac:dyDescent="0.25">
      <c r="A171" s="49"/>
      <c r="B171" s="50"/>
      <c r="C171" s="12" t="s">
        <v>22</v>
      </c>
      <c r="D171" s="12" t="s">
        <v>3</v>
      </c>
      <c r="E171" s="12" t="s">
        <v>26</v>
      </c>
      <c r="F171" s="2"/>
      <c r="G171"/>
    </row>
    <row r="172" spans="1:7" s="10" customFormat="1" ht="15.75" thickBot="1" x14ac:dyDescent="0.3">
      <c r="A172" s="52" t="s">
        <v>72</v>
      </c>
      <c r="B172" s="13" t="s">
        <v>70</v>
      </c>
      <c r="C172" s="14">
        <v>3429397</v>
      </c>
      <c r="D172" s="29">
        <f>+C172/$C$174</f>
        <v>0.98687200666931985</v>
      </c>
      <c r="E172" s="15">
        <f>+D172</f>
        <v>0.98687200666931985</v>
      </c>
      <c r="F172" s="2"/>
    </row>
    <row r="173" spans="1:7" s="10" customFormat="1" ht="15.75" thickBot="1" x14ac:dyDescent="0.3">
      <c r="A173" s="52"/>
      <c r="B173" s="13" t="s">
        <v>71</v>
      </c>
      <c r="C173" s="16">
        <v>45620</v>
      </c>
      <c r="D173" s="28">
        <f t="shared" ref="D173:D174" si="13">+C173/$C$174</f>
        <v>1.3127993330680109E-2</v>
      </c>
      <c r="E173" s="17">
        <f>+E172+D173</f>
        <v>1</v>
      </c>
      <c r="F173" s="2"/>
    </row>
    <row r="174" spans="1:7" s="10" customFormat="1" ht="15.75" thickBot="1" x14ac:dyDescent="0.3">
      <c r="A174" s="53"/>
      <c r="B174" s="13" t="s">
        <v>0</v>
      </c>
      <c r="C174" s="18">
        <f>SUM(C172:C173)</f>
        <v>3475017</v>
      </c>
      <c r="D174" s="27">
        <f t="shared" si="13"/>
        <v>1</v>
      </c>
      <c r="E174" s="19"/>
      <c r="F174" s="2"/>
    </row>
    <row r="175" spans="1:7" s="10" customFormat="1" x14ac:dyDescent="0.25">
      <c r="A175" s="44" t="s">
        <v>62</v>
      </c>
      <c r="B175" s="44"/>
      <c r="C175" s="44"/>
      <c r="D175" s="44"/>
      <c r="E175" s="44"/>
      <c r="F175" s="2"/>
    </row>
    <row r="176" spans="1:7" s="10" customFormat="1" x14ac:dyDescent="0.25">
      <c r="A176" s="3"/>
      <c r="B176" s="2"/>
      <c r="C176" s="2"/>
      <c r="D176" s="2"/>
      <c r="E176" s="2"/>
      <c r="F176" s="2"/>
    </row>
    <row r="177" spans="7:7" x14ac:dyDescent="0.25">
      <c r="G177" s="10"/>
    </row>
    <row r="178" spans="7:7" x14ac:dyDescent="0.25">
      <c r="G178" s="10"/>
    </row>
    <row r="181" spans="7:7" x14ac:dyDescent="0.25">
      <c r="G181" s="10"/>
    </row>
    <row r="182" spans="7:7" x14ac:dyDescent="0.25">
      <c r="G182" s="10"/>
    </row>
  </sheetData>
  <mergeCells count="40">
    <mergeCell ref="A170:E170"/>
    <mergeCell ref="A171:B171"/>
    <mergeCell ref="A172:A174"/>
    <mergeCell ref="A175:E175"/>
    <mergeCell ref="A77:E77"/>
    <mergeCell ref="A115:A141"/>
    <mergeCell ref="A145:B145"/>
    <mergeCell ref="A109:B109"/>
    <mergeCell ref="A168:E168"/>
    <mergeCell ref="A113:E113"/>
    <mergeCell ref="A144:E144"/>
    <mergeCell ref="A110:E110"/>
    <mergeCell ref="A142:E142"/>
    <mergeCell ref="A114:B114"/>
    <mergeCell ref="A146:A167"/>
    <mergeCell ref="A9:F9"/>
    <mergeCell ref="A41:B41"/>
    <mergeCell ref="A81:B81"/>
    <mergeCell ref="A32:B32"/>
    <mergeCell ref="A73:B73"/>
    <mergeCell ref="A74:A76"/>
    <mergeCell ref="A33:A36"/>
    <mergeCell ref="A52:A68"/>
    <mergeCell ref="A12:E12"/>
    <mergeCell ref="A80:E80"/>
    <mergeCell ref="A13:B13"/>
    <mergeCell ref="A51:B51"/>
    <mergeCell ref="A31:E31"/>
    <mergeCell ref="A40:E40"/>
    <mergeCell ref="A50:E50"/>
    <mergeCell ref="A72:E72"/>
    <mergeCell ref="A24:E24"/>
    <mergeCell ref="A37:E37"/>
    <mergeCell ref="A47:E47"/>
    <mergeCell ref="A69:E69"/>
    <mergeCell ref="A25:E25"/>
    <mergeCell ref="A26:E26"/>
    <mergeCell ref="A28:E28"/>
    <mergeCell ref="A27:E27"/>
    <mergeCell ref="A42:A46"/>
  </mergeCells>
  <pageMargins left="0.7" right="0.7" top="0.75" bottom="0.75" header="0.3" footer="0.3"/>
  <pageSetup scale="26" orientation="landscape" r:id="rId1"/>
  <rowBreaks count="1" manualBreakCount="1">
    <brk id="7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Tabulación</vt:lpstr>
      <vt:lpstr>Tabulación!Área_de_impresión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Sahara Martignoni  spycher</dc:creator>
  <cp:lastModifiedBy>Joaquin Andres Perez Silva</cp:lastModifiedBy>
  <dcterms:created xsi:type="dcterms:W3CDTF">2014-10-15T12:51:42Z</dcterms:created>
  <dcterms:modified xsi:type="dcterms:W3CDTF">2019-11-26T15:04:37Z</dcterms:modified>
</cp:coreProperties>
</file>