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sistencia diciembre\"/>
    </mc:Choice>
  </mc:AlternateContent>
  <xr:revisionPtr revIDLastSave="0" documentId="13_ncr:1_{0272798C-9E72-445C-99ED-80DE8FEFB12D}" xr6:coauthVersionLast="45" xr6:coauthVersionMax="45" xr10:uidLastSave="{00000000-0000-0000-0000-000000000000}"/>
  <bookViews>
    <workbookView xWindow="22932" yWindow="-720" windowWidth="23256" windowHeight="12576" xr2:uid="{00000000-000D-0000-FFFF-FFFF00000000}"/>
  </bookViews>
  <sheets>
    <sheet name="Tabulación" sheetId="2" r:id="rId1"/>
  </sheets>
  <definedNames>
    <definedName name="_xlnm.Print_Area" localSheetId="0">Tabulación!$A$1:$F$183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0" i="2" l="1"/>
  <c r="C173" i="2"/>
  <c r="C144" i="2"/>
  <c r="C114" i="2"/>
  <c r="C81" i="2"/>
  <c r="C73" i="2"/>
  <c r="C51" i="2"/>
  <c r="C41" i="2"/>
  <c r="E16" i="2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C28" i="2"/>
  <c r="D50" i="2" l="1"/>
  <c r="D49" i="2"/>
  <c r="D48" i="2"/>
  <c r="D47" i="2"/>
  <c r="E47" i="2" s="1"/>
  <c r="D40" i="2"/>
  <c r="D39" i="2"/>
  <c r="D38" i="2"/>
  <c r="E14" i="2"/>
  <c r="E48" i="2" l="1"/>
  <c r="E49" i="2" s="1"/>
  <c r="E50" i="2" s="1"/>
  <c r="E15" i="2"/>
  <c r="D80" i="2"/>
  <c r="D161" i="2" l="1"/>
  <c r="D162" i="2"/>
  <c r="D165" i="2"/>
  <c r="D166" i="2"/>
  <c r="D168" i="2"/>
  <c r="D169" i="2"/>
  <c r="D170" i="2"/>
  <c r="D171" i="2"/>
  <c r="D172" i="2"/>
  <c r="D155" i="2"/>
  <c r="D143" i="2"/>
  <c r="D157" i="2" l="1"/>
  <c r="D160" i="2"/>
  <c r="D159" i="2"/>
  <c r="D158" i="2"/>
  <c r="D167" i="2"/>
  <c r="D163" i="2"/>
  <c r="D149" i="2"/>
  <c r="D151" i="2"/>
  <c r="D150" i="2"/>
  <c r="D152" i="2"/>
  <c r="D164" i="2"/>
  <c r="D156" i="2"/>
  <c r="D141" i="2"/>
  <c r="D142" i="2"/>
  <c r="E149" i="2" l="1"/>
  <c r="E150" i="2" s="1"/>
  <c r="E151" i="2" s="1"/>
  <c r="E152" i="2" s="1"/>
  <c r="D180" i="2"/>
  <c r="D179" i="2"/>
  <c r="D178" i="2"/>
  <c r="E178" i="2" s="1"/>
  <c r="D173" i="2"/>
  <c r="D154" i="2"/>
  <c r="D153" i="2"/>
  <c r="D144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E120" i="2" s="1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E87" i="2" s="1"/>
  <c r="D81" i="2"/>
  <c r="D79" i="2"/>
  <c r="E79" i="2" s="1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E57" i="2" s="1"/>
  <c r="E153" i="2" l="1"/>
  <c r="E38" i="2"/>
  <c r="E39" i="2" s="1"/>
  <c r="E40" i="2" s="1"/>
  <c r="E179" i="2"/>
  <c r="E88" i="2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58" i="2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121" i="2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80" i="2"/>
  <c r="E154" i="2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</calcChain>
</file>

<file path=xl/sharedStrings.xml><?xml version="1.0" encoding="utf-8"?>
<sst xmlns="http://schemas.openxmlformats.org/spreadsheetml/2006/main" count="133" uniqueCount="95">
  <si>
    <t>Total</t>
  </si>
  <si>
    <t>Municipal</t>
  </si>
  <si>
    <t>Particular Subvencionado</t>
  </si>
  <si>
    <t>%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</si>
  <si>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</si>
  <si>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</si>
  <si>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</si>
  <si>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</si>
  <si>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</si>
  <si>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</si>
  <si>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</si>
  <si>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</si>
  <si>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</si>
  <si>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</si>
  <si>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</si>
  <si>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</si>
  <si>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</si>
  <si>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</si>
  <si>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</si>
  <si>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</si>
  <si>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</si>
  <si>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</si>
  <si>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</si>
  <si>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</si>
  <si>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</si>
  <si>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</si>
  <si>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</si>
  <si>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</si>
  <si>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</si>
  <si>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</si>
  <si>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</si>
  <si>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</si>
  <si>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</si>
  <si>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</si>
  <si>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</si>
  <si>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</si>
  <si>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</si>
  <si>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</si>
  <si>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</si>
  <si>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</si>
  <si>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</si>
  <si>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</si>
  <si>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</si>
  <si>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</si>
  <si>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Sin información</t>
  </si>
  <si>
    <t>Al menos 2 veces</t>
  </si>
  <si>
    <t>Al menos 3 veces</t>
  </si>
  <si>
    <t>Al menos 4 veces</t>
  </si>
  <si>
    <t>1. Cambio de un establecimiento a otro;</t>
  </si>
  <si>
    <t>2. Cambio de un curso a otro en el establecimiento; y/o</t>
  </si>
  <si>
    <t>3. Cambio de nivel de enseñanza en un mismo establecimiento.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</si>
  <si>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</si>
  <si>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</si>
  <si>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</si>
  <si>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</si>
  <si>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</si>
  <si>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</si>
  <si>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</si>
  <si>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Enseñanza Media T-P Comercial Niños y Jóvenes</t>
  </si>
  <si>
    <t>Al menos 5 veces</t>
  </si>
  <si>
    <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</si>
  <si>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r>
      <t>Nota:</t>
    </r>
    <r>
      <rPr>
        <sz val="8"/>
        <color rgb="FF002060"/>
        <rFont val="Verdana"/>
        <family val="2"/>
      </rPr>
      <t xml:space="preserve"> La unidad básica de análisis son los registros, pudiendo un alumno tener más de un registro por motivos tales como:</t>
    </r>
  </si>
  <si>
    <r>
      <rPr>
        <b/>
        <sz val="8"/>
        <color rgb="FF002060"/>
        <rFont val="Verdana"/>
        <family val="2"/>
      </rPr>
      <t>Fuente:</t>
    </r>
    <r>
      <rPr>
        <sz val="8"/>
        <color rgb="FF002060"/>
        <rFont val="Verdana"/>
        <family val="2"/>
      </rPr>
      <t xml:space="preserve"> Unidad de Estadísticas, Centro de Estudios, División de Planificación y Presupuesto, Ministerio de Educación.</t>
    </r>
  </si>
  <si>
    <r>
      <rPr>
        <b/>
        <sz val="8"/>
        <color rgb="FF002060"/>
        <rFont val="Verdana"/>
        <family val="2"/>
      </rP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</si>
  <si>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t>Sexo</t>
  </si>
  <si>
    <t>Hombre</t>
  </si>
  <si>
    <t>Mujer</t>
  </si>
  <si>
    <t>Al menos 1 veces</t>
  </si>
  <si>
    <t>Servicio Local de Educación</t>
  </si>
  <si>
    <t>Días Asistidos</t>
  </si>
  <si>
    <t>Sin IPE</t>
  </si>
  <si>
    <t>Con IPE</t>
  </si>
  <si>
    <t>Identificador provisorio escolar</t>
  </si>
  <si>
    <t>Región de Ñuble</t>
  </si>
  <si>
    <t>Educación Especial Discapacidad Múltiple</t>
  </si>
  <si>
    <t>Educación Especial Sordoceguera</t>
  </si>
  <si>
    <t>Al menos 6 veces</t>
  </si>
  <si>
    <t>Al menos 7 veces</t>
  </si>
  <si>
    <t>Al menos 8 veces</t>
  </si>
  <si>
    <t>Al menos 9 veces</t>
  </si>
  <si>
    <t>Al menos 10 veces</t>
  </si>
  <si>
    <t>Tabulación Base de Datos Asistencia Declarada diciembre Año 2019.</t>
  </si>
  <si>
    <t>1. Estudiantes duplicados, diciembre 2019.</t>
  </si>
  <si>
    <t>2. Asistencia mensual según Sexo de los estudiantes (GEN_ALU), diciembre 2019.</t>
  </si>
  <si>
    <t>3. Asistencia mensual según Dependencia Administrativa del Establecimiento Educacional (COD_DEPE2), diciembre 2019.</t>
  </si>
  <si>
    <t>4. Asistencia mensual según Región del Establecimiento Educacional (COD_REG_RBD), diciembre 2019.</t>
  </si>
  <si>
    <t>5. Asistencia mensual según Área Geográfica del Establecimiento (RURAL_RBD), diciembre 2019.</t>
  </si>
  <si>
    <t>6. Asistencia mensual según Código de Enseñanza (COD_ENSE), diciembre 2019.</t>
  </si>
  <si>
    <t>7. Registro de Asistencia por días asistidos (DIAS_ASISTIDOS), diciembre 2019.</t>
  </si>
  <si>
    <t>8. Registro de Asistencia por días trabajados (DIAS_TRABAJADOS), diciembre 2019.</t>
  </si>
  <si>
    <t>9. Registros que contaban con un identificador provisorio escolar antes de obtener su RUN definitivo, diciembre 2019.</t>
  </si>
  <si>
    <t>Al menos 11 veces</t>
  </si>
  <si>
    <t>Al menos 12 veces</t>
  </si>
  <si>
    <t>Al menos 13 veces</t>
  </si>
  <si>
    <t>Al menos 14 veces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</si>
</sst>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2060"/>
      <name val="Verdana"/>
      <family val="2"/>
    </font>
    <font>
      <b/>
      <sz val="8"/>
      <color rgb="FFFFFFFF"/>
      <name val="Verdana"/>
      <family val="2"/>
    </font>
    <font>
      <sz val="8"/>
      <color rgb="FF00206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FD1E7"/>
        <bgColor indexed="64"/>
      </patternFill>
    </fill>
    <fill>
      <patternFill patternType="solid">
        <fgColor rgb="FFE1E9F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thin">
        <color theme="0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0"/>
      </top>
      <bottom/>
      <diagonal/>
    </border>
    <border>
      <left/>
      <right style="medium">
        <color rgb="FFFFFFFF"/>
      </right>
      <top style="thin">
        <color theme="0"/>
      </top>
      <bottom/>
      <diagonal/>
    </border>
    <border>
      <left/>
      <right style="medium">
        <color rgb="FFFFFFFF"/>
      </right>
      <top/>
      <bottom/>
      <diagonal/>
    </border>
  </borders>
  <cellStyleXfs count="12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67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3" fillId="2" borderId="0" xfId="0" applyFont="1" applyFill="1" applyAlignment="1">
      <alignment horizont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/>
    </xf>
    <xf numFmtId="3" fontId="8" fillId="6" borderId="4" xfId="0" applyNumberFormat="1" applyFont="1" applyFill="1" applyBorder="1" applyAlignment="1">
      <alignment horizontal="right" vertical="center" wrapText="1" indent="1"/>
    </xf>
    <xf numFmtId="164" fontId="8" fillId="6" borderId="4" xfId="2" applyNumberFormat="1" applyFont="1" applyFill="1" applyBorder="1" applyAlignment="1">
      <alignment horizontal="right" vertical="center" wrapText="1" indent="1"/>
    </xf>
    <xf numFmtId="3" fontId="8" fillId="3" borderId="4" xfId="0" applyNumberFormat="1" applyFont="1" applyFill="1" applyBorder="1" applyAlignment="1">
      <alignment horizontal="right" vertical="center" wrapText="1" indent="1"/>
    </xf>
    <xf numFmtId="164" fontId="8" fillId="3" borderId="4" xfId="2" applyNumberFormat="1" applyFont="1" applyFill="1" applyBorder="1" applyAlignment="1">
      <alignment horizontal="right" vertical="center" wrapText="1" indent="1"/>
    </xf>
    <xf numFmtId="3" fontId="6" fillId="6" borderId="4" xfId="0" applyNumberFormat="1" applyFont="1" applyFill="1" applyBorder="1" applyAlignment="1">
      <alignment horizontal="right" vertical="center" wrapText="1" indent="1"/>
    </xf>
    <xf numFmtId="164" fontId="6" fillId="6" borderId="4" xfId="2" applyNumberFormat="1" applyFont="1" applyFill="1" applyBorder="1" applyAlignment="1">
      <alignment horizontal="right" vertical="center" wrapText="1" indent="1"/>
    </xf>
    <xf numFmtId="0" fontId="6" fillId="5" borderId="3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5" borderId="3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6" fillId="5" borderId="3" xfId="0" applyNumberFormat="1" applyFont="1" applyFill="1" applyBorder="1" applyAlignment="1">
      <alignment horizontal="center" vertical="center"/>
    </xf>
    <xf numFmtId="10" fontId="8" fillId="2" borderId="4" xfId="2" applyNumberFormat="1" applyFont="1" applyFill="1" applyBorder="1" applyAlignment="1">
      <alignment horizontal="right" vertical="center" wrapText="1" indent="1"/>
    </xf>
    <xf numFmtId="10" fontId="8" fillId="7" borderId="4" xfId="2" applyNumberFormat="1" applyFont="1" applyFill="1" applyBorder="1" applyAlignment="1">
      <alignment horizontal="right" vertical="center" wrapText="1" indent="1"/>
    </xf>
    <xf numFmtId="9" fontId="6" fillId="6" borderId="4" xfId="2" applyNumberFormat="1" applyFont="1" applyFill="1" applyBorder="1" applyAlignment="1">
      <alignment horizontal="right" vertical="center" wrapText="1" indent="1"/>
    </xf>
    <xf numFmtId="10" fontId="8" fillId="3" borderId="4" xfId="2" applyNumberFormat="1" applyFont="1" applyFill="1" applyBorder="1" applyAlignment="1">
      <alignment horizontal="right" vertical="center" wrapText="1" indent="1"/>
    </xf>
    <xf numFmtId="10" fontId="8" fillId="6" borderId="4" xfId="2" applyNumberFormat="1" applyFont="1" applyFill="1" applyBorder="1" applyAlignment="1">
      <alignment horizontal="right" vertical="center" wrapText="1" indent="1"/>
    </xf>
    <xf numFmtId="9" fontId="6" fillId="7" borderId="4" xfId="2" applyNumberFormat="1" applyFont="1" applyFill="1" applyBorder="1" applyAlignment="1">
      <alignment horizontal="right" vertical="center" wrapText="1" indent="1"/>
    </xf>
    <xf numFmtId="10" fontId="8" fillId="0" borderId="4" xfId="2" applyNumberFormat="1" applyFont="1" applyFill="1" applyBorder="1" applyAlignment="1">
      <alignment horizontal="right" vertical="center" wrapText="1" indent="1"/>
    </xf>
    <xf numFmtId="0" fontId="6" fillId="5" borderId="9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left" vertical="center" wrapText="1"/>
    </xf>
    <xf numFmtId="10" fontId="6" fillId="6" borderId="4" xfId="2" applyNumberFormat="1" applyFont="1" applyFill="1" applyBorder="1" applyAlignment="1">
      <alignment horizontal="right" vertical="center" wrapText="1" indent="1"/>
    </xf>
    <xf numFmtId="3" fontId="6" fillId="2" borderId="4" xfId="0" applyNumberFormat="1" applyFont="1" applyFill="1" applyBorder="1" applyAlignment="1">
      <alignment horizontal="right" vertical="center" wrapText="1" indent="1"/>
    </xf>
    <xf numFmtId="9" fontId="6" fillId="2" borderId="4" xfId="2" applyNumberFormat="1" applyFont="1" applyFill="1" applyBorder="1" applyAlignment="1">
      <alignment horizontal="right" vertical="center" wrapText="1" indent="1"/>
    </xf>
    <xf numFmtId="164" fontId="8" fillId="2" borderId="4" xfId="2" applyNumberFormat="1" applyFont="1" applyFill="1" applyBorder="1" applyAlignment="1">
      <alignment horizontal="right" vertical="center" wrapText="1" indent="1"/>
    </xf>
    <xf numFmtId="3" fontId="8" fillId="2" borderId="4" xfId="0" applyNumberFormat="1" applyFont="1" applyFill="1" applyBorder="1" applyAlignment="1">
      <alignment horizontal="right" vertical="center" wrapText="1" indent="1"/>
    </xf>
    <xf numFmtId="164" fontId="6" fillId="2" borderId="4" xfId="2" applyNumberFormat="1" applyFont="1" applyFill="1" applyBorder="1" applyAlignment="1">
      <alignment horizontal="right" vertical="center" wrapText="1" indent="1"/>
    </xf>
    <xf numFmtId="10" fontId="8" fillId="6" borderId="4" xfId="0" applyNumberFormat="1" applyFont="1" applyFill="1" applyBorder="1" applyAlignment="1">
      <alignment horizontal="right" vertical="center" wrapText="1" indent="1"/>
    </xf>
    <xf numFmtId="3" fontId="6" fillId="7" borderId="4" xfId="0" applyNumberFormat="1" applyFont="1" applyFill="1" applyBorder="1" applyAlignment="1">
      <alignment horizontal="right" vertical="center" wrapText="1" indent="1"/>
    </xf>
    <xf numFmtId="164" fontId="6" fillId="7" borderId="4" xfId="2" applyNumberFormat="1" applyFont="1" applyFill="1" applyBorder="1" applyAlignment="1">
      <alignment horizontal="right" vertical="center" wrapText="1" indent="1"/>
    </xf>
    <xf numFmtId="3" fontId="8" fillId="7" borderId="4" xfId="0" applyNumberFormat="1" applyFont="1" applyFill="1" applyBorder="1" applyAlignment="1">
      <alignment horizontal="right" vertical="center" wrapText="1" indent="1"/>
    </xf>
    <xf numFmtId="0" fontId="6" fillId="3" borderId="5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14" xfId="0" applyNumberFormat="1" applyFont="1" applyFill="1" applyBorder="1" applyAlignment="1">
      <alignment horizontal="center" vertical="center" wrapText="1"/>
    </xf>
    <xf numFmtId="0" fontId="6" fillId="5" borderId="4" xfId="0" applyNumberFormat="1" applyFont="1" applyFill="1" applyBorder="1" applyAlignment="1">
      <alignment horizontal="center" vertical="center" wrapText="1"/>
    </xf>
  </cellXfs>
  <cellStyles count="12">
    <cellStyle name="Normal" xfId="0" builtinId="0"/>
    <cellStyle name="Normal_Hoja2" xfId="1" xr:uid="{00000000-0005-0000-0000-000001000000}"/>
    <cellStyle name="Porcentaje" xfId="2" builtinId="5"/>
    <cellStyle name="style1494360747153" xfId="3" xr:uid="{00000000-0005-0000-0000-000003000000}"/>
    <cellStyle name="style1494360747338" xfId="4" xr:uid="{00000000-0005-0000-0000-000004000000}"/>
    <cellStyle name="style1494360747527" xfId="5" xr:uid="{00000000-0005-0000-0000-000005000000}"/>
    <cellStyle name="style1499892071129" xfId="6" xr:uid="{00000000-0005-0000-0000-000006000000}"/>
    <cellStyle name="style1499892071316" xfId="7" xr:uid="{00000000-0005-0000-0000-000007000000}"/>
    <cellStyle name="style1507045828099" xfId="8" xr:uid="{00000000-0005-0000-0000-000008000000}"/>
    <cellStyle name="style1513803214616" xfId="9" xr:uid="{00000000-0005-0000-0000-000009000000}"/>
    <cellStyle name="style1513803214811" xfId="10" xr:uid="{00000000-0005-0000-0000-00000A000000}"/>
    <cellStyle name="style1513803215011" xfId="11" xr:uid="{00000000-0005-0000-0000-00000B000000}"/>
  </cellStyles>
  <dxfs count="0"/>
  <tableStyles count="0" defaultTableStyle="TableStyleMedium2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419100</xdr:colOff>
      <xdr:row>6</xdr:row>
      <xdr:rowOff>123824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104774</xdr:colOff>
      <xdr:row>0</xdr:row>
      <xdr:rowOff>142875</xdr:rowOff>
    </xdr:from>
    <xdr:to>
      <xdr:col>5</xdr:col>
      <xdr:colOff>476249</xdr:colOff>
      <xdr:row>6</xdr:row>
      <xdr:rowOff>157404</xdr:rowOff>
    </xdr:to>
    <xdr:pic>
      <xdr:nvPicPr>
        <xdr:cNvPr id="4" name="Imagen 5">
          <a:extLst>
            <a:ext uri="{FF2B5EF4-FFF2-40B4-BE49-F238E27FC236}">
              <a16:creationId xmlns:a16="http://schemas.microsoft.com/office/drawing/2014/main" id="{AAFB527D-23FE-4881-8911-C5D305E74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4" y="142875"/>
          <a:ext cx="2009775" cy="1157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188"/>
  <sheetViews>
    <sheetView showGridLines="0" tabSelected="1" view="pageBreakPreview" topLeftCell="A171" zoomScale="110" zoomScaleNormal="100" zoomScaleSheetLayoutView="110" workbookViewId="0">
      <selection activeCell="A181" sqref="A181:E181"/>
    </sheetView>
  </sheetViews>
  <sheetFormatPr baseColWidth="10" defaultRowHeight="14.4" x14ac:dyDescent="0.3"/>
  <cols>
    <col min="1" max="1" width="14.5546875" style="3" customWidth="1"/>
    <col min="2" max="2" width="63.109375" style="2" customWidth="1"/>
    <col min="3" max="6" width="12.33203125" style="2" customWidth="1"/>
  </cols>
  <sheetData>
    <row r="7" spans="1:6" x14ac:dyDescent="0.3">
      <c r="B7" s="23"/>
    </row>
    <row r="9" spans="1:6" ht="23.4" x14ac:dyDescent="0.45">
      <c r="A9" s="51" t="s">
        <v>81</v>
      </c>
      <c r="B9" s="51"/>
      <c r="C9" s="51"/>
      <c r="D9" s="51"/>
      <c r="E9" s="51"/>
      <c r="F9" s="51"/>
    </row>
    <row r="10" spans="1:6" ht="15" customHeight="1" x14ac:dyDescent="0.45">
      <c r="B10" s="4"/>
      <c r="C10" s="4"/>
      <c r="D10" s="4"/>
      <c r="E10" s="4"/>
      <c r="F10" s="4"/>
    </row>
    <row r="11" spans="1:6" s="10" customFormat="1" ht="15" customHeight="1" x14ac:dyDescent="0.45">
      <c r="A11" s="3"/>
      <c r="B11" s="4"/>
      <c r="C11" s="4"/>
      <c r="D11" s="4"/>
      <c r="E11" s="4"/>
      <c r="F11" s="4"/>
    </row>
    <row r="12" spans="1:6" ht="15" customHeight="1" x14ac:dyDescent="0.45">
      <c r="A12" s="60" t="s">
        <v>82</v>
      </c>
      <c r="B12" s="60"/>
      <c r="C12" s="60"/>
      <c r="D12" s="60"/>
      <c r="E12" s="60"/>
      <c r="F12" s="4"/>
    </row>
    <row r="13" spans="1:6" x14ac:dyDescent="0.3">
      <c r="A13" s="52"/>
      <c r="B13" s="53"/>
      <c r="C13" s="12" t="s">
        <v>22</v>
      </c>
      <c r="D13" s="12" t="s">
        <v>3</v>
      </c>
      <c r="E13" s="12" t="s">
        <v>26</v>
      </c>
      <c r="F13" s="5"/>
    </row>
    <row r="14" spans="1:6" s="10" customFormat="1" ht="15" thickBot="1" x14ac:dyDescent="0.35">
      <c r="A14" s="32"/>
      <c r="B14" s="13" t="s">
        <v>67</v>
      </c>
      <c r="C14" s="16">
        <v>3336403</v>
      </c>
      <c r="D14" s="25">
        <f>C14/$C$28</f>
        <v>0.93007547029902382</v>
      </c>
      <c r="E14" s="25">
        <f>D14</f>
        <v>0.93007547029902382</v>
      </c>
      <c r="F14" s="5"/>
    </row>
    <row r="15" spans="1:6" s="10" customFormat="1" ht="15" thickBot="1" x14ac:dyDescent="0.35">
      <c r="A15" s="33"/>
      <c r="B15" s="13" t="s">
        <v>45</v>
      </c>
      <c r="C15" s="14">
        <v>227737</v>
      </c>
      <c r="D15" s="26">
        <f t="shared" ref="D15:D27" si="0">C15/$C$28</f>
        <v>6.3485315586722824E-2</v>
      </c>
      <c r="E15" s="26">
        <f>E14+D15</f>
        <v>0.9935607858857467</v>
      </c>
      <c r="F15" s="5"/>
    </row>
    <row r="16" spans="1:6" s="10" customFormat="1" ht="15" thickBot="1" x14ac:dyDescent="0.35">
      <c r="A16" s="33"/>
      <c r="B16" s="13" t="s">
        <v>46</v>
      </c>
      <c r="C16" s="16">
        <v>20279</v>
      </c>
      <c r="D16" s="25">
        <f t="shared" si="0"/>
        <v>5.6530942042055188E-3</v>
      </c>
      <c r="E16" s="25">
        <f t="shared" ref="E16:E27" si="1">E15+D16</f>
        <v>0.99921388008995227</v>
      </c>
      <c r="F16" s="5"/>
    </row>
    <row r="17" spans="1:7" s="10" customFormat="1" ht="15" thickBot="1" x14ac:dyDescent="0.35">
      <c r="A17" s="33"/>
      <c r="B17" s="13" t="s">
        <v>47</v>
      </c>
      <c r="C17" s="14">
        <v>2014</v>
      </c>
      <c r="D17" s="26">
        <f t="shared" si="0"/>
        <v>5.6143457405542253E-4</v>
      </c>
      <c r="E17" s="26">
        <f t="shared" si="1"/>
        <v>0.99977531466400771</v>
      </c>
      <c r="F17" s="5"/>
    </row>
    <row r="18" spans="1:7" s="10" customFormat="1" ht="15" thickBot="1" x14ac:dyDescent="0.35">
      <c r="A18" s="33"/>
      <c r="B18" s="13" t="s">
        <v>59</v>
      </c>
      <c r="C18" s="16">
        <v>358</v>
      </c>
      <c r="D18" s="25">
        <f t="shared" si="0"/>
        <v>9.9798201346495177E-5</v>
      </c>
      <c r="E18" s="25">
        <f t="shared" si="1"/>
        <v>0.99987511286535424</v>
      </c>
      <c r="F18" s="5"/>
    </row>
    <row r="19" spans="1:7" s="10" customFormat="1" ht="15" thickBot="1" x14ac:dyDescent="0.35">
      <c r="A19" s="33"/>
      <c r="B19" s="13" t="s">
        <v>76</v>
      </c>
      <c r="C19" s="14">
        <v>155</v>
      </c>
      <c r="D19" s="26">
        <f t="shared" si="0"/>
        <v>4.3208718460074728E-5</v>
      </c>
      <c r="E19" s="26">
        <f t="shared" si="1"/>
        <v>0.99991832158381433</v>
      </c>
      <c r="F19" s="5"/>
    </row>
    <row r="20" spans="1:7" s="10" customFormat="1" ht="15" thickBot="1" x14ac:dyDescent="0.35">
      <c r="A20" s="33"/>
      <c r="B20" s="13" t="s">
        <v>77</v>
      </c>
      <c r="C20" s="40">
        <v>111</v>
      </c>
      <c r="D20" s="25">
        <f t="shared" si="0"/>
        <v>3.0943017735924483E-5</v>
      </c>
      <c r="E20" s="25">
        <f t="shared" si="1"/>
        <v>0.9999492646015502</v>
      </c>
      <c r="F20" s="5"/>
    </row>
    <row r="21" spans="1:7" s="10" customFormat="1" ht="15" thickBot="1" x14ac:dyDescent="0.35">
      <c r="A21" s="33"/>
      <c r="B21" s="13" t="s">
        <v>78</v>
      </c>
      <c r="C21" s="14">
        <v>80</v>
      </c>
      <c r="D21" s="26">
        <f t="shared" si="0"/>
        <v>2.2301274043909536E-5</v>
      </c>
      <c r="E21" s="26">
        <f t="shared" si="1"/>
        <v>0.9999715658755941</v>
      </c>
      <c r="F21" s="5"/>
    </row>
    <row r="22" spans="1:7" s="10" customFormat="1" ht="15" thickBot="1" x14ac:dyDescent="0.35">
      <c r="A22" s="33"/>
      <c r="B22" s="13" t="s">
        <v>79</v>
      </c>
      <c r="C22" s="40">
        <v>51</v>
      </c>
      <c r="D22" s="25">
        <f t="shared" si="0"/>
        <v>1.4217062202992329E-5</v>
      </c>
      <c r="E22" s="25">
        <f t="shared" si="1"/>
        <v>0.99998578293779705</v>
      </c>
      <c r="F22" s="5"/>
    </row>
    <row r="23" spans="1:7" s="10" customFormat="1" ht="15" thickBot="1" x14ac:dyDescent="0.35">
      <c r="A23" s="33"/>
      <c r="B23" s="13" t="s">
        <v>80</v>
      </c>
      <c r="C23" s="45">
        <v>28</v>
      </c>
      <c r="D23" s="26">
        <f t="shared" si="0"/>
        <v>7.8054459153683378E-6</v>
      </c>
      <c r="E23" s="26">
        <f t="shared" si="1"/>
        <v>0.99999358838371244</v>
      </c>
      <c r="F23" s="5"/>
    </row>
    <row r="24" spans="1:7" s="10" customFormat="1" ht="15" thickBot="1" x14ac:dyDescent="0.35">
      <c r="A24" s="33"/>
      <c r="B24" s="13" t="s">
        <v>91</v>
      </c>
      <c r="C24" s="45">
        <v>14</v>
      </c>
      <c r="D24" s="26">
        <f t="shared" si="0"/>
        <v>3.9027229576841689E-6</v>
      </c>
      <c r="E24" s="26">
        <f t="shared" si="1"/>
        <v>0.99999749110667013</v>
      </c>
      <c r="F24" s="5"/>
    </row>
    <row r="25" spans="1:7" s="10" customFormat="1" ht="15" thickBot="1" x14ac:dyDescent="0.35">
      <c r="A25" s="33"/>
      <c r="B25" s="13" t="s">
        <v>92</v>
      </c>
      <c r="C25" s="45">
        <v>6</v>
      </c>
      <c r="D25" s="26">
        <f t="shared" si="0"/>
        <v>1.6725955532932152E-6</v>
      </c>
      <c r="E25" s="26">
        <f t="shared" si="1"/>
        <v>0.99999916370222341</v>
      </c>
      <c r="F25" s="5"/>
    </row>
    <row r="26" spans="1:7" s="10" customFormat="1" ht="15" thickBot="1" x14ac:dyDescent="0.35">
      <c r="A26" s="33"/>
      <c r="B26" s="13" t="s">
        <v>93</v>
      </c>
      <c r="C26" s="45">
        <v>2</v>
      </c>
      <c r="D26" s="26">
        <f t="shared" si="0"/>
        <v>5.5753185109773837E-7</v>
      </c>
      <c r="E26" s="26">
        <f t="shared" si="1"/>
        <v>0.99999972123407455</v>
      </c>
      <c r="F26" s="5"/>
    </row>
    <row r="27" spans="1:7" s="10" customFormat="1" ht="15" thickBot="1" x14ac:dyDescent="0.35">
      <c r="A27" s="33"/>
      <c r="B27" s="13" t="s">
        <v>94</v>
      </c>
      <c r="C27" s="45">
        <v>1</v>
      </c>
      <c r="D27" s="26">
        <f t="shared" si="0"/>
        <v>2.7876592554886919E-7</v>
      </c>
      <c r="E27" s="26">
        <f t="shared" si="1"/>
        <v>1</v>
      </c>
      <c r="F27" s="5"/>
    </row>
    <row r="28" spans="1:7" ht="15" thickBot="1" x14ac:dyDescent="0.35">
      <c r="A28" s="34"/>
      <c r="B28" s="13" t="s">
        <v>0</v>
      </c>
      <c r="C28" s="37">
        <f>SUM(C14:C27)</f>
        <v>3587239</v>
      </c>
      <c r="D28" s="38">
        <v>1</v>
      </c>
      <c r="E28" s="39"/>
      <c r="F28" s="5"/>
    </row>
    <row r="29" spans="1:7" x14ac:dyDescent="0.3">
      <c r="A29" s="46" t="s">
        <v>60</v>
      </c>
      <c r="B29" s="46"/>
      <c r="C29" s="46"/>
      <c r="D29" s="46"/>
      <c r="E29" s="46"/>
      <c r="F29" s="21"/>
      <c r="G29" s="10"/>
    </row>
    <row r="30" spans="1:7" ht="15" customHeight="1" x14ac:dyDescent="0.3">
      <c r="A30" s="48" t="s">
        <v>61</v>
      </c>
      <c r="B30" s="48"/>
      <c r="C30" s="48"/>
      <c r="D30" s="48"/>
      <c r="E30" s="48"/>
      <c r="F30" s="6"/>
      <c r="G30" s="10"/>
    </row>
    <row r="31" spans="1:7" ht="15" customHeight="1" x14ac:dyDescent="0.3">
      <c r="A31" s="47" t="s">
        <v>48</v>
      </c>
      <c r="B31" s="47"/>
      <c r="C31" s="47"/>
      <c r="D31" s="47"/>
      <c r="E31" s="47"/>
      <c r="F31" s="6"/>
      <c r="G31" s="10"/>
    </row>
    <row r="32" spans="1:7" ht="15" customHeight="1" x14ac:dyDescent="0.3">
      <c r="A32" s="47" t="s">
        <v>49</v>
      </c>
      <c r="B32" s="47"/>
      <c r="C32" s="47"/>
      <c r="D32" s="47"/>
      <c r="E32" s="47"/>
      <c r="F32" s="6"/>
      <c r="G32" s="10"/>
    </row>
    <row r="33" spans="1:7" ht="15" customHeight="1" x14ac:dyDescent="0.3">
      <c r="A33" s="47" t="s">
        <v>50</v>
      </c>
      <c r="B33" s="47"/>
      <c r="C33" s="47"/>
      <c r="D33" s="47"/>
      <c r="E33" s="47"/>
      <c r="F33" s="6"/>
      <c r="G33" s="10"/>
    </row>
    <row r="34" spans="1:7" ht="15" customHeight="1" x14ac:dyDescent="0.3">
      <c r="A34" s="9"/>
      <c r="B34" s="6"/>
      <c r="C34" s="6"/>
      <c r="D34" s="6"/>
      <c r="E34" s="6"/>
      <c r="F34" s="6"/>
      <c r="G34" s="10"/>
    </row>
    <row r="35" spans="1:7" ht="15" customHeight="1" x14ac:dyDescent="0.3">
      <c r="A35" s="9"/>
      <c r="B35" s="6"/>
      <c r="C35" s="6"/>
      <c r="D35" s="6"/>
      <c r="E35" s="6"/>
      <c r="F35" s="6"/>
      <c r="G35" s="10"/>
    </row>
    <row r="36" spans="1:7" ht="15" customHeight="1" x14ac:dyDescent="0.3">
      <c r="A36" s="60" t="s">
        <v>83</v>
      </c>
      <c r="B36" s="60"/>
      <c r="C36" s="60"/>
      <c r="D36" s="60"/>
      <c r="E36" s="60"/>
      <c r="F36" s="6"/>
      <c r="G36" s="10"/>
    </row>
    <row r="37" spans="1:7" ht="15.75" customHeight="1" x14ac:dyDescent="0.3">
      <c r="A37" s="52"/>
      <c r="B37" s="53"/>
      <c r="C37" s="12" t="s">
        <v>22</v>
      </c>
      <c r="D37" s="12" t="s">
        <v>3</v>
      </c>
      <c r="E37" s="12" t="s">
        <v>26</v>
      </c>
      <c r="F37" s="8"/>
      <c r="G37" s="10"/>
    </row>
    <row r="38" spans="1:7" ht="15" thickBot="1" x14ac:dyDescent="0.35">
      <c r="A38" s="54" t="s">
        <v>64</v>
      </c>
      <c r="B38" s="13" t="s">
        <v>65</v>
      </c>
      <c r="C38" s="16">
        <v>1854450</v>
      </c>
      <c r="D38" s="28">
        <f>C38/C41</f>
        <v>0.51695747063410047</v>
      </c>
      <c r="E38" s="28">
        <f>+D38</f>
        <v>0.51695747063410047</v>
      </c>
      <c r="F38" s="8"/>
      <c r="G38" s="10"/>
    </row>
    <row r="39" spans="1:7" ht="15.75" customHeight="1" thickBot="1" x14ac:dyDescent="0.35">
      <c r="A39" s="55"/>
      <c r="B39" s="13" t="s">
        <v>66</v>
      </c>
      <c r="C39" s="14">
        <v>1732785</v>
      </c>
      <c r="D39" s="29">
        <f>C39/C41</f>
        <v>0.48304141430219733</v>
      </c>
      <c r="E39" s="15">
        <f>+E38+D39</f>
        <v>0.99999888493629774</v>
      </c>
      <c r="F39"/>
      <c r="G39" s="10"/>
    </row>
    <row r="40" spans="1:7" ht="15" thickBot="1" x14ac:dyDescent="0.35">
      <c r="A40" s="55"/>
      <c r="B40" s="13" t="s">
        <v>44</v>
      </c>
      <c r="C40" s="16">
        <v>4</v>
      </c>
      <c r="D40" s="28">
        <f>C40/C41</f>
        <v>1.1150637021954767E-6</v>
      </c>
      <c r="E40" s="17">
        <f>+E39+D40</f>
        <v>0.99999999999999989</v>
      </c>
      <c r="F40"/>
      <c r="G40" s="10"/>
    </row>
    <row r="41" spans="1:7" ht="15" thickBot="1" x14ac:dyDescent="0.35">
      <c r="A41" s="56"/>
      <c r="B41" s="13" t="s">
        <v>0</v>
      </c>
      <c r="C41" s="18">
        <f>SUM(C38:C40)</f>
        <v>3587239</v>
      </c>
      <c r="D41" s="27">
        <v>1</v>
      </c>
      <c r="E41" s="19"/>
      <c r="F41"/>
      <c r="G41" s="10"/>
    </row>
    <row r="42" spans="1:7" x14ac:dyDescent="0.3">
      <c r="A42" s="47" t="s">
        <v>62</v>
      </c>
      <c r="B42" s="47"/>
      <c r="C42" s="47"/>
      <c r="D42" s="47"/>
      <c r="E42" s="47"/>
      <c r="F42"/>
      <c r="G42" s="10"/>
    </row>
    <row r="43" spans="1:7" x14ac:dyDescent="0.3">
      <c r="A43" s="9"/>
      <c r="B43" s="8"/>
      <c r="C43" s="8"/>
      <c r="D43" s="8"/>
      <c r="E43" s="8"/>
      <c r="F43"/>
      <c r="G43" s="10"/>
    </row>
    <row r="44" spans="1:7" ht="15" customHeight="1" x14ac:dyDescent="0.3">
      <c r="A44" s="7"/>
      <c r="B44" s="6"/>
      <c r="C44" s="6"/>
      <c r="D44" s="6"/>
      <c r="E44" s="6"/>
      <c r="F44"/>
    </row>
    <row r="45" spans="1:7" ht="15" customHeight="1" x14ac:dyDescent="0.3">
      <c r="A45" s="60" t="s">
        <v>84</v>
      </c>
      <c r="B45" s="60"/>
      <c r="C45" s="60"/>
      <c r="D45" s="60"/>
      <c r="E45" s="60"/>
      <c r="F45" s="6"/>
    </row>
    <row r="46" spans="1:7" ht="15.75" customHeight="1" x14ac:dyDescent="0.3">
      <c r="A46" s="52"/>
      <c r="B46" s="53"/>
      <c r="C46" s="12" t="s">
        <v>22</v>
      </c>
      <c r="D46" s="12" t="s">
        <v>3</v>
      </c>
      <c r="E46" s="12" t="s">
        <v>26</v>
      </c>
      <c r="F46" s="8"/>
    </row>
    <row r="47" spans="1:7" ht="15.75" customHeight="1" thickBot="1" x14ac:dyDescent="0.35">
      <c r="A47" s="49" t="s">
        <v>24</v>
      </c>
      <c r="B47" s="13" t="s">
        <v>1</v>
      </c>
      <c r="C47" s="14">
        <v>1368143</v>
      </c>
      <c r="D47" s="26">
        <f>C47/C51</f>
        <v>0.38139164967820655</v>
      </c>
      <c r="E47" s="26">
        <f>D47</f>
        <v>0.38139164967820655</v>
      </c>
      <c r="F47" s="1"/>
    </row>
    <row r="48" spans="1:7" ht="15.75" customHeight="1" thickBot="1" x14ac:dyDescent="0.35">
      <c r="A48" s="50"/>
      <c r="B48" s="13" t="s">
        <v>2</v>
      </c>
      <c r="C48" s="16">
        <v>2108359</v>
      </c>
      <c r="D48" s="25">
        <f>C48/C51</f>
        <v>0.58773864802428832</v>
      </c>
      <c r="E48" s="25">
        <f>E47+D48</f>
        <v>0.96913029770249493</v>
      </c>
      <c r="F48" s="1"/>
    </row>
    <row r="49" spans="1:7" ht="15" thickBot="1" x14ac:dyDescent="0.35">
      <c r="A49" s="50"/>
      <c r="B49" s="13" t="s">
        <v>25</v>
      </c>
      <c r="C49" s="14">
        <v>46899</v>
      </c>
      <c r="D49" s="26">
        <f>C49/C51</f>
        <v>1.3073843142316417E-2</v>
      </c>
      <c r="E49" s="26">
        <f>E48+D49</f>
        <v>0.98220414084481134</v>
      </c>
      <c r="F49" s="1"/>
    </row>
    <row r="50" spans="1:7" ht="15" thickBot="1" x14ac:dyDescent="0.35">
      <c r="A50" s="50"/>
      <c r="B50" s="13" t="s">
        <v>68</v>
      </c>
      <c r="C50" s="16">
        <v>63838</v>
      </c>
      <c r="D50" s="25">
        <f>C50/C51</f>
        <v>1.7795859155188713E-2</v>
      </c>
      <c r="E50" s="25">
        <f>E49+D50</f>
        <v>1</v>
      </c>
      <c r="F50" s="1"/>
    </row>
    <row r="51" spans="1:7" ht="15" thickBot="1" x14ac:dyDescent="0.35">
      <c r="A51" s="50"/>
      <c r="B51" s="13" t="s">
        <v>0</v>
      </c>
      <c r="C51" s="18">
        <f>SUM(C47:C50)</f>
        <v>3587239</v>
      </c>
      <c r="D51" s="27">
        <v>1</v>
      </c>
      <c r="E51" s="19"/>
      <c r="F51" s="1"/>
    </row>
    <row r="52" spans="1:7" x14ac:dyDescent="0.3">
      <c r="A52" s="47" t="s">
        <v>62</v>
      </c>
      <c r="B52" s="47"/>
      <c r="C52" s="47"/>
      <c r="D52" s="47"/>
      <c r="E52" s="47"/>
      <c r="F52" s="1"/>
    </row>
    <row r="53" spans="1:7" ht="15" customHeight="1" x14ac:dyDescent="0.3">
      <c r="A53" s="9"/>
      <c r="B53" s="8"/>
      <c r="C53" s="8"/>
      <c r="D53" s="8"/>
      <c r="E53" s="8"/>
      <c r="F53" s="8"/>
    </row>
    <row r="54" spans="1:7" ht="15" customHeight="1" x14ac:dyDescent="0.3">
      <c r="A54" s="7"/>
      <c r="B54" s="6"/>
      <c r="C54" s="6"/>
      <c r="D54" s="6"/>
      <c r="E54" s="6"/>
      <c r="F54" s="8"/>
    </row>
    <row r="55" spans="1:7" ht="15.75" customHeight="1" x14ac:dyDescent="0.3">
      <c r="A55" s="60" t="s">
        <v>85</v>
      </c>
      <c r="B55" s="60"/>
      <c r="C55" s="60"/>
      <c r="D55" s="60"/>
      <c r="E55" s="60"/>
      <c r="F55" s="6"/>
    </row>
    <row r="56" spans="1:7" s="2" customFormat="1" x14ac:dyDescent="0.3">
      <c r="A56" s="52"/>
      <c r="B56" s="53"/>
      <c r="C56" s="12" t="s">
        <v>22</v>
      </c>
      <c r="D56" s="12" t="s">
        <v>3</v>
      </c>
      <c r="E56" s="12" t="s">
        <v>26</v>
      </c>
      <c r="F56" s="8"/>
      <c r="G56"/>
    </row>
    <row r="57" spans="1:7" ht="15" thickBot="1" x14ac:dyDescent="0.35">
      <c r="A57" s="57" t="s">
        <v>21</v>
      </c>
      <c r="B57" s="13" t="s">
        <v>20</v>
      </c>
      <c r="C57" s="14">
        <v>55844</v>
      </c>
      <c r="D57" s="29">
        <f>+C57/$C$73</f>
        <v>1.5567404346351052E-2</v>
      </c>
      <c r="E57" s="29">
        <f>+D57</f>
        <v>1.5567404346351052E-2</v>
      </c>
      <c r="F57"/>
    </row>
    <row r="58" spans="1:7" ht="15.75" customHeight="1" thickBot="1" x14ac:dyDescent="0.35">
      <c r="A58" s="58"/>
      <c r="B58" s="13" t="s">
        <v>7</v>
      </c>
      <c r="C58" s="16">
        <v>83420</v>
      </c>
      <c r="D58" s="28">
        <f t="shared" ref="D58:D73" si="2">+C58/$C$73</f>
        <v>2.3254653509286669E-2</v>
      </c>
      <c r="E58" s="28">
        <f>+E57+D58</f>
        <v>3.882205785563772E-2</v>
      </c>
    </row>
    <row r="59" spans="1:7" ht="15" thickBot="1" x14ac:dyDescent="0.35">
      <c r="A59" s="58"/>
      <c r="B59" s="13" t="s">
        <v>8</v>
      </c>
      <c r="C59" s="14">
        <v>129179</v>
      </c>
      <c r="D59" s="29">
        <f t="shared" si="2"/>
        <v>3.6010703496477371E-2</v>
      </c>
      <c r="E59" s="29">
        <f t="shared" ref="E59:E72" si="3">+E58+D59</f>
        <v>7.4832761352115085E-2</v>
      </c>
      <c r="F59"/>
    </row>
    <row r="60" spans="1:7" ht="15" thickBot="1" x14ac:dyDescent="0.35">
      <c r="A60" s="58"/>
      <c r="B60" s="13" t="s">
        <v>9</v>
      </c>
      <c r="C60" s="16">
        <v>68190</v>
      </c>
      <c r="D60" s="28">
        <f t="shared" si="2"/>
        <v>1.9009048463177389E-2</v>
      </c>
      <c r="E60" s="28">
        <f t="shared" si="3"/>
        <v>9.3841809815292471E-2</v>
      </c>
      <c r="F60"/>
    </row>
    <row r="61" spans="1:7" ht="15" thickBot="1" x14ac:dyDescent="0.35">
      <c r="A61" s="58"/>
      <c r="B61" s="13" t="s">
        <v>10</v>
      </c>
      <c r="C61" s="14">
        <v>171906</v>
      </c>
      <c r="D61" s="29">
        <f t="shared" si="2"/>
        <v>4.7921535197403907E-2</v>
      </c>
      <c r="E61" s="29">
        <f t="shared" si="3"/>
        <v>0.14176334501269638</v>
      </c>
      <c r="F61"/>
    </row>
    <row r="62" spans="1:7" ht="15" thickBot="1" x14ac:dyDescent="0.35">
      <c r="A62" s="58"/>
      <c r="B62" s="13" t="s">
        <v>11</v>
      </c>
      <c r="C62" s="16">
        <v>362566</v>
      </c>
      <c r="D62" s="28">
        <f t="shared" si="2"/>
        <v>0.10107104656255131</v>
      </c>
      <c r="E62" s="28">
        <f t="shared" si="3"/>
        <v>0.24283439157524769</v>
      </c>
      <c r="F62"/>
      <c r="G62" s="10"/>
    </row>
    <row r="63" spans="1:7" ht="15" thickBot="1" x14ac:dyDescent="0.35">
      <c r="A63" s="58"/>
      <c r="B63" s="13" t="s">
        <v>18</v>
      </c>
      <c r="C63" s="14">
        <v>1320724</v>
      </c>
      <c r="D63" s="29">
        <f t="shared" si="2"/>
        <v>0.36817284825460472</v>
      </c>
      <c r="E63" s="29">
        <f t="shared" si="3"/>
        <v>0.61100723982985239</v>
      </c>
      <c r="F63"/>
    </row>
    <row r="64" spans="1:7" ht="15" thickBot="1" x14ac:dyDescent="0.35">
      <c r="A64" s="58"/>
      <c r="B64" s="13" t="s">
        <v>12</v>
      </c>
      <c r="C64" s="16">
        <v>191606</v>
      </c>
      <c r="D64" s="28">
        <f t="shared" si="2"/>
        <v>5.3413223930716631E-2</v>
      </c>
      <c r="E64" s="28">
        <f t="shared" si="3"/>
        <v>0.66442046376056907</v>
      </c>
      <c r="F64"/>
      <c r="G64" s="10"/>
    </row>
    <row r="65" spans="1:7" ht="15" thickBot="1" x14ac:dyDescent="0.35">
      <c r="A65" s="58"/>
      <c r="B65" s="13" t="s">
        <v>13</v>
      </c>
      <c r="C65" s="14">
        <v>222674</v>
      </c>
      <c r="D65" s="29">
        <f t="shared" si="2"/>
        <v>6.2073923705668901E-2</v>
      </c>
      <c r="E65" s="29">
        <f t="shared" si="3"/>
        <v>0.72649438746623796</v>
      </c>
      <c r="F65"/>
    </row>
    <row r="66" spans="1:7" ht="15" thickBot="1" x14ac:dyDescent="0.35">
      <c r="A66" s="58"/>
      <c r="B66" s="13" t="s">
        <v>73</v>
      </c>
      <c r="C66" s="16">
        <v>104061</v>
      </c>
      <c r="D66" s="28">
        <f t="shared" si="2"/>
        <v>2.9008660978540879E-2</v>
      </c>
      <c r="E66" s="28">
        <f t="shared" si="3"/>
        <v>0.75550304844477889</v>
      </c>
      <c r="F66"/>
    </row>
    <row r="67" spans="1:7" ht="15" thickBot="1" x14ac:dyDescent="0.35">
      <c r="A67" s="58"/>
      <c r="B67" s="13" t="s">
        <v>23</v>
      </c>
      <c r="C67" s="14">
        <v>327188</v>
      </c>
      <c r="D67" s="29">
        <f t="shared" si="2"/>
        <v>9.120886564848342E-2</v>
      </c>
      <c r="E67" s="29">
        <f t="shared" si="3"/>
        <v>0.8467119140932623</v>
      </c>
      <c r="F67"/>
    </row>
    <row r="68" spans="1:7" ht="15" thickBot="1" x14ac:dyDescent="0.35">
      <c r="A68" s="58"/>
      <c r="B68" s="13" t="s">
        <v>14</v>
      </c>
      <c r="C68" s="16">
        <v>219476</v>
      </c>
      <c r="D68" s="28">
        <f t="shared" si="2"/>
        <v>6.1182430275763616E-2</v>
      </c>
      <c r="E68" s="28">
        <f t="shared" si="3"/>
        <v>0.90789434436902594</v>
      </c>
      <c r="F68"/>
    </row>
    <row r="69" spans="1:7" ht="15" thickBot="1" x14ac:dyDescent="0.35">
      <c r="A69" s="58"/>
      <c r="B69" s="13" t="s">
        <v>19</v>
      </c>
      <c r="C69" s="14">
        <v>83990</v>
      </c>
      <c r="D69" s="29">
        <f t="shared" si="2"/>
        <v>2.3413550086849526E-2</v>
      </c>
      <c r="E69" s="29">
        <f t="shared" si="3"/>
        <v>0.93130789445587547</v>
      </c>
      <c r="F69"/>
    </row>
    <row r="70" spans="1:7" ht="15" thickBot="1" x14ac:dyDescent="0.35">
      <c r="A70" s="58"/>
      <c r="B70" s="13" t="s">
        <v>15</v>
      </c>
      <c r="C70" s="16">
        <v>190029</v>
      </c>
      <c r="D70" s="28">
        <f t="shared" si="2"/>
        <v>5.2973610066126067E-2</v>
      </c>
      <c r="E70" s="28">
        <f t="shared" si="3"/>
        <v>0.98428150452200158</v>
      </c>
      <c r="F70"/>
    </row>
    <row r="71" spans="1:7" ht="15" thickBot="1" x14ac:dyDescent="0.35">
      <c r="A71" s="58"/>
      <c r="B71" s="13" t="s">
        <v>16</v>
      </c>
      <c r="C71" s="14">
        <v>26755</v>
      </c>
      <c r="D71" s="29">
        <f t="shared" si="2"/>
        <v>7.4583823380599953E-3</v>
      </c>
      <c r="E71" s="29">
        <f t="shared" si="3"/>
        <v>0.99173988686006154</v>
      </c>
      <c r="F71"/>
    </row>
    <row r="72" spans="1:7" s="10" customFormat="1" ht="15" thickBot="1" x14ac:dyDescent="0.35">
      <c r="A72" s="58"/>
      <c r="B72" s="13" t="s">
        <v>17</v>
      </c>
      <c r="C72" s="16">
        <v>29631</v>
      </c>
      <c r="D72" s="28">
        <f t="shared" si="2"/>
        <v>8.2601131399385429E-3</v>
      </c>
      <c r="E72" s="28">
        <f t="shared" si="3"/>
        <v>1</v>
      </c>
    </row>
    <row r="73" spans="1:7" ht="15" thickBot="1" x14ac:dyDescent="0.35">
      <c r="A73" s="59"/>
      <c r="B73" s="13" t="s">
        <v>0</v>
      </c>
      <c r="C73" s="18">
        <f>SUM(C57:C72)</f>
        <v>3587239</v>
      </c>
      <c r="D73" s="30">
        <f t="shared" si="2"/>
        <v>1</v>
      </c>
      <c r="E73" s="19"/>
      <c r="F73"/>
    </row>
    <row r="74" spans="1:7" x14ac:dyDescent="0.3">
      <c r="A74" s="47" t="s">
        <v>62</v>
      </c>
      <c r="B74" s="47"/>
      <c r="C74" s="47"/>
      <c r="D74" s="47"/>
      <c r="E74" s="47"/>
      <c r="F74"/>
      <c r="G74" s="2"/>
    </row>
    <row r="75" spans="1:7" x14ac:dyDescent="0.3">
      <c r="A75" s="9"/>
      <c r="B75" s="8"/>
      <c r="C75" s="8"/>
      <c r="D75" s="8"/>
      <c r="E75" s="8"/>
      <c r="F75"/>
    </row>
    <row r="76" spans="1:7" ht="15" customHeight="1" x14ac:dyDescent="0.3">
      <c r="A76" s="7"/>
      <c r="B76" s="8"/>
      <c r="C76" s="8"/>
      <c r="D76" s="8"/>
      <c r="E76" s="8"/>
      <c r="F76" s="8"/>
    </row>
    <row r="77" spans="1:7" ht="15.75" customHeight="1" x14ac:dyDescent="0.3">
      <c r="A77" s="60" t="s">
        <v>86</v>
      </c>
      <c r="B77" s="60"/>
      <c r="C77" s="60"/>
      <c r="D77" s="60"/>
      <c r="E77" s="60"/>
      <c r="F77" s="8"/>
    </row>
    <row r="78" spans="1:7" x14ac:dyDescent="0.3">
      <c r="A78" s="52"/>
      <c r="B78" s="53"/>
      <c r="C78" s="12" t="s">
        <v>22</v>
      </c>
      <c r="D78" s="12" t="s">
        <v>3</v>
      </c>
      <c r="E78" s="12" t="s">
        <v>26</v>
      </c>
      <c r="F78" s="8"/>
    </row>
    <row r="79" spans="1:7" ht="15.75" customHeight="1" thickBot="1" x14ac:dyDescent="0.35">
      <c r="A79" s="54" t="s">
        <v>6</v>
      </c>
      <c r="B79" s="13" t="s">
        <v>4</v>
      </c>
      <c r="C79" s="14">
        <v>3286577</v>
      </c>
      <c r="D79" s="29">
        <f>+C79/$C$81</f>
        <v>0.91618567929262584</v>
      </c>
      <c r="E79" s="29">
        <f>+D79</f>
        <v>0.91618567929262584</v>
      </c>
      <c r="F79" s="8"/>
    </row>
    <row r="80" spans="1:7" ht="15" thickBot="1" x14ac:dyDescent="0.35">
      <c r="A80" s="55"/>
      <c r="B80" s="13" t="s">
        <v>5</v>
      </c>
      <c r="C80" s="16">
        <v>300662</v>
      </c>
      <c r="D80" s="28">
        <f t="shared" ref="D80:D81" si="4">+C80/$C$81</f>
        <v>8.3814320707374115E-2</v>
      </c>
      <c r="E80" s="28">
        <f>+E79+D80</f>
        <v>1</v>
      </c>
      <c r="F80"/>
    </row>
    <row r="81" spans="1:7" ht="15" thickBot="1" x14ac:dyDescent="0.35">
      <c r="A81" s="56"/>
      <c r="B81" s="13" t="s">
        <v>0</v>
      </c>
      <c r="C81" s="18">
        <f>SUM(C79:C80)</f>
        <v>3587239</v>
      </c>
      <c r="D81" s="27">
        <f t="shared" si="4"/>
        <v>1</v>
      </c>
      <c r="E81" s="19"/>
      <c r="F81"/>
    </row>
    <row r="82" spans="1:7" ht="15" customHeight="1" x14ac:dyDescent="0.3">
      <c r="A82" s="47" t="s">
        <v>63</v>
      </c>
      <c r="B82" s="47"/>
      <c r="C82" s="47"/>
      <c r="D82" s="47"/>
      <c r="E82" s="47"/>
      <c r="F82"/>
    </row>
    <row r="83" spans="1:7" x14ac:dyDescent="0.3">
      <c r="A83" s="7"/>
      <c r="B83" s="8"/>
      <c r="C83" s="8"/>
      <c r="D83" s="8"/>
      <c r="E83" s="8"/>
      <c r="F83"/>
    </row>
    <row r="84" spans="1:7" x14ac:dyDescent="0.3">
      <c r="A84" s="7"/>
      <c r="B84" s="8"/>
      <c r="C84" s="8"/>
      <c r="D84" s="8"/>
      <c r="E84" s="8"/>
      <c r="F84" s="8"/>
    </row>
    <row r="85" spans="1:7" ht="15.75" customHeight="1" x14ac:dyDescent="0.3">
      <c r="A85" s="60" t="s">
        <v>87</v>
      </c>
      <c r="B85" s="60"/>
      <c r="C85" s="60"/>
      <c r="D85" s="60"/>
      <c r="E85" s="60"/>
      <c r="F85" s="8"/>
    </row>
    <row r="86" spans="1:7" x14ac:dyDescent="0.3">
      <c r="A86" s="52"/>
      <c r="B86" s="53"/>
      <c r="C86" s="12" t="s">
        <v>22</v>
      </c>
      <c r="D86" s="12" t="s">
        <v>3</v>
      </c>
      <c r="E86" s="12" t="s">
        <v>26</v>
      </c>
      <c r="F86" s="8"/>
    </row>
    <row r="87" spans="1:7" ht="15.75" customHeight="1" thickBot="1" x14ac:dyDescent="0.35">
      <c r="A87" s="20">
        <v>10</v>
      </c>
      <c r="B87" s="13" t="s">
        <v>27</v>
      </c>
      <c r="C87" s="16">
        <v>367855</v>
      </c>
      <c r="D87" s="28">
        <f>+C87/$C$114</f>
        <v>0.10254543954277928</v>
      </c>
      <c r="E87" s="28">
        <f>+D87</f>
        <v>0.10254543954277928</v>
      </c>
      <c r="F87" s="8"/>
    </row>
    <row r="88" spans="1:7" s="2" customFormat="1" ht="15" thickBot="1" x14ac:dyDescent="0.35">
      <c r="A88" s="20">
        <v>110</v>
      </c>
      <c r="B88" s="13" t="s">
        <v>28</v>
      </c>
      <c r="C88" s="14">
        <v>1969916</v>
      </c>
      <c r="D88" s="29">
        <f t="shared" ref="D88:D114" si="5">+C88/$C$114</f>
        <v>0.54914545699352624</v>
      </c>
      <c r="E88" s="29">
        <f>+E87+D88</f>
        <v>0.65169089653630552</v>
      </c>
      <c r="F88"/>
      <c r="G88"/>
    </row>
    <row r="89" spans="1:7" s="2" customFormat="1" ht="15" thickBot="1" x14ac:dyDescent="0.35">
      <c r="A89" s="20">
        <v>165</v>
      </c>
      <c r="B89" s="13" t="s">
        <v>29</v>
      </c>
      <c r="C89" s="16">
        <v>20274</v>
      </c>
      <c r="D89" s="28">
        <f t="shared" si="5"/>
        <v>5.6517003745777741E-3</v>
      </c>
      <c r="E89" s="28">
        <f t="shared" ref="E89:E113" si="6">+E88+D89</f>
        <v>0.65734259691088326</v>
      </c>
      <c r="G89"/>
    </row>
    <row r="90" spans="1:7" s="2" customFormat="1" ht="15" thickBot="1" x14ac:dyDescent="0.35">
      <c r="A90" s="20">
        <v>167</v>
      </c>
      <c r="B90" s="13" t="s">
        <v>30</v>
      </c>
      <c r="C90" s="14">
        <v>6191</v>
      </c>
      <c r="D90" s="29">
        <f t="shared" si="5"/>
        <v>1.7258398450730491E-3</v>
      </c>
      <c r="E90" s="29">
        <f t="shared" si="6"/>
        <v>0.65906843675595628</v>
      </c>
      <c r="G90"/>
    </row>
    <row r="91" spans="1:7" s="2" customFormat="1" ht="15" thickBot="1" x14ac:dyDescent="0.35">
      <c r="A91" s="20">
        <v>211</v>
      </c>
      <c r="B91" s="13" t="s">
        <v>31</v>
      </c>
      <c r="C91" s="16">
        <v>416</v>
      </c>
      <c r="D91" s="28">
        <f t="shared" si="5"/>
        <v>1.1596662502832958E-4</v>
      </c>
      <c r="E91" s="28">
        <f t="shared" si="6"/>
        <v>0.65918440338098461</v>
      </c>
      <c r="G91"/>
    </row>
    <row r="92" spans="1:7" s="2" customFormat="1" ht="15" thickBot="1" x14ac:dyDescent="0.35">
      <c r="A92" s="20">
        <v>212</v>
      </c>
      <c r="B92" s="13" t="s">
        <v>32</v>
      </c>
      <c r="C92" s="14">
        <v>43302</v>
      </c>
      <c r="D92" s="29">
        <f t="shared" si="5"/>
        <v>1.2071122108117133E-2</v>
      </c>
      <c r="E92" s="29">
        <f t="shared" si="6"/>
        <v>0.67125552548910172</v>
      </c>
      <c r="G92"/>
    </row>
    <row r="93" spans="1:7" s="2" customFormat="1" ht="15" thickBot="1" x14ac:dyDescent="0.35">
      <c r="A93" s="20">
        <v>213</v>
      </c>
      <c r="B93" s="13" t="s">
        <v>33</v>
      </c>
      <c r="C93" s="16">
        <v>546</v>
      </c>
      <c r="D93" s="28">
        <f t="shared" si="5"/>
        <v>1.5220619534968258E-4</v>
      </c>
      <c r="E93" s="28">
        <f t="shared" si="6"/>
        <v>0.67140773168445145</v>
      </c>
      <c r="G93"/>
    </row>
    <row r="94" spans="1:7" s="2" customFormat="1" ht="15" thickBot="1" x14ac:dyDescent="0.35">
      <c r="A94" s="20">
        <v>214</v>
      </c>
      <c r="B94" s="13" t="s">
        <v>34</v>
      </c>
      <c r="C94" s="14">
        <v>160428</v>
      </c>
      <c r="D94" s="29">
        <f t="shared" si="5"/>
        <v>4.4721859903953991E-2</v>
      </c>
      <c r="E94" s="29">
        <f t="shared" si="6"/>
        <v>0.71612959158840539</v>
      </c>
      <c r="G94"/>
    </row>
    <row r="95" spans="1:7" s="2" customFormat="1" ht="15" thickBot="1" x14ac:dyDescent="0.35">
      <c r="A95" s="20">
        <v>215</v>
      </c>
      <c r="B95" s="13" t="s">
        <v>35</v>
      </c>
      <c r="C95" s="16">
        <v>403</v>
      </c>
      <c r="D95" s="28">
        <f t="shared" si="5"/>
        <v>1.1234266799619429E-4</v>
      </c>
      <c r="E95" s="28">
        <f t="shared" si="6"/>
        <v>0.71624193425640159</v>
      </c>
      <c r="G95"/>
    </row>
    <row r="96" spans="1:7" s="2" customFormat="1" ht="15" thickBot="1" x14ac:dyDescent="0.35">
      <c r="A96" s="20">
        <v>216</v>
      </c>
      <c r="B96" s="13" t="s">
        <v>36</v>
      </c>
      <c r="C96" s="14">
        <v>2324</v>
      </c>
      <c r="D96" s="29">
        <f t="shared" si="5"/>
        <v>6.4785201097557199E-4</v>
      </c>
      <c r="E96" s="29">
        <f t="shared" si="6"/>
        <v>0.7168897862673772</v>
      </c>
      <c r="G96"/>
    </row>
    <row r="97" spans="1:7" s="2" customFormat="1" ht="21" thickBot="1" x14ac:dyDescent="0.35">
      <c r="A97" s="20">
        <v>217</v>
      </c>
      <c r="B97" s="22" t="s">
        <v>37</v>
      </c>
      <c r="C97" s="16">
        <v>1890</v>
      </c>
      <c r="D97" s="28">
        <f t="shared" si="5"/>
        <v>5.2686759928736277E-4</v>
      </c>
      <c r="E97" s="28">
        <f t="shared" si="6"/>
        <v>0.71741665386666453</v>
      </c>
      <c r="G97"/>
    </row>
    <row r="98" spans="1:7" s="2" customFormat="1" ht="15" thickBot="1" x14ac:dyDescent="0.35">
      <c r="A98" s="20">
        <v>218</v>
      </c>
      <c r="B98" s="35" t="s">
        <v>74</v>
      </c>
      <c r="C98" s="14">
        <v>1059</v>
      </c>
      <c r="D98" s="29">
        <f t="shared" si="5"/>
        <v>2.9521311515625249E-4</v>
      </c>
      <c r="E98" s="29">
        <f t="shared" si="6"/>
        <v>0.71771186698182077</v>
      </c>
      <c r="G98" s="10"/>
    </row>
    <row r="99" spans="1:7" s="2" customFormat="1" ht="15" thickBot="1" x14ac:dyDescent="0.35">
      <c r="A99" s="20">
        <v>219</v>
      </c>
      <c r="B99" s="35" t="s">
        <v>75</v>
      </c>
      <c r="C99" s="16">
        <v>6</v>
      </c>
      <c r="D99" s="28">
        <f t="shared" si="5"/>
        <v>1.6725955532932152E-6</v>
      </c>
      <c r="E99" s="28">
        <f t="shared" si="6"/>
        <v>0.71771353957737405</v>
      </c>
      <c r="G99" s="10"/>
    </row>
    <row r="100" spans="1:7" s="2" customFormat="1" ht="15" thickBot="1" x14ac:dyDescent="0.35">
      <c r="A100" s="20">
        <v>299</v>
      </c>
      <c r="B100" s="13" t="s">
        <v>38</v>
      </c>
      <c r="C100" s="14">
        <v>2727</v>
      </c>
      <c r="D100" s="29">
        <f t="shared" si="5"/>
        <v>7.6019467897176635E-4</v>
      </c>
      <c r="E100" s="29">
        <f t="shared" si="6"/>
        <v>0.71847373425634586</v>
      </c>
      <c r="G100"/>
    </row>
    <row r="101" spans="1:7" s="2" customFormat="1" ht="15" thickBot="1" x14ac:dyDescent="0.35">
      <c r="A101" s="20">
        <v>310</v>
      </c>
      <c r="B101" s="13" t="s">
        <v>57</v>
      </c>
      <c r="C101" s="16">
        <v>597815</v>
      </c>
      <c r="D101" s="28">
        <f t="shared" si="5"/>
        <v>0.16665045178199725</v>
      </c>
      <c r="E101" s="28">
        <f t="shared" si="6"/>
        <v>0.88512418603834309</v>
      </c>
      <c r="G101"/>
    </row>
    <row r="102" spans="1:7" s="2" customFormat="1" ht="15" thickBot="1" x14ac:dyDescent="0.35">
      <c r="A102" s="20">
        <v>363</v>
      </c>
      <c r="B102" s="13" t="s">
        <v>39</v>
      </c>
      <c r="C102" s="14">
        <v>144008</v>
      </c>
      <c r="D102" s="29">
        <f t="shared" si="5"/>
        <v>4.0144523406441555E-2</v>
      </c>
      <c r="E102" s="29">
        <f t="shared" si="6"/>
        <v>0.92526870944478468</v>
      </c>
      <c r="G102"/>
    </row>
    <row r="103" spans="1:7" s="2" customFormat="1" ht="15" thickBot="1" x14ac:dyDescent="0.35">
      <c r="A103" s="20">
        <v>410</v>
      </c>
      <c r="B103" s="13" t="s">
        <v>58</v>
      </c>
      <c r="C103" s="16">
        <v>74489</v>
      </c>
      <c r="D103" s="28">
        <f t="shared" si="5"/>
        <v>2.0764995028209717E-2</v>
      </c>
      <c r="E103" s="28">
        <f t="shared" si="6"/>
        <v>0.9460337044729944</v>
      </c>
      <c r="G103"/>
    </row>
    <row r="104" spans="1:7" s="2" customFormat="1" ht="15" thickBot="1" x14ac:dyDescent="0.35">
      <c r="A104" s="20">
        <v>463</v>
      </c>
      <c r="B104" s="13" t="s">
        <v>55</v>
      </c>
      <c r="C104" s="14">
        <v>2276</v>
      </c>
      <c r="D104" s="29">
        <f t="shared" si="5"/>
        <v>6.344712465492263E-4</v>
      </c>
      <c r="E104" s="29">
        <f t="shared" si="6"/>
        <v>0.94666817571954365</v>
      </c>
      <c r="G104"/>
    </row>
    <row r="105" spans="1:7" s="2" customFormat="1" ht="15" thickBot="1" x14ac:dyDescent="0.35">
      <c r="A105" s="20">
        <v>510</v>
      </c>
      <c r="B105" s="13" t="s">
        <v>51</v>
      </c>
      <c r="C105" s="16">
        <v>102427</v>
      </c>
      <c r="D105" s="28">
        <f t="shared" si="5"/>
        <v>2.8553157456194026E-2</v>
      </c>
      <c r="E105" s="28">
        <f t="shared" si="6"/>
        <v>0.97522133317573767</v>
      </c>
      <c r="G105"/>
    </row>
    <row r="106" spans="1:7" s="2" customFormat="1" ht="15" thickBot="1" x14ac:dyDescent="0.35">
      <c r="A106" s="20">
        <v>563</v>
      </c>
      <c r="B106" s="13" t="s">
        <v>56</v>
      </c>
      <c r="C106" s="14">
        <v>4744</v>
      </c>
      <c r="D106" s="29">
        <f t="shared" si="5"/>
        <v>1.3224655508038356E-3</v>
      </c>
      <c r="E106" s="29">
        <f t="shared" si="6"/>
        <v>0.97654379872654151</v>
      </c>
    </row>
    <row r="107" spans="1:7" s="2" customFormat="1" ht="15" thickBot="1" x14ac:dyDescent="0.35">
      <c r="A107" s="20">
        <v>610</v>
      </c>
      <c r="B107" s="13" t="s">
        <v>52</v>
      </c>
      <c r="C107" s="16">
        <v>57018</v>
      </c>
      <c r="D107" s="28">
        <f t="shared" si="5"/>
        <v>1.5894675542945425E-2</v>
      </c>
      <c r="E107" s="28">
        <f t="shared" si="6"/>
        <v>0.99243847426948695</v>
      </c>
    </row>
    <row r="108" spans="1:7" s="2" customFormat="1" ht="15" thickBot="1" x14ac:dyDescent="0.35">
      <c r="A108" s="20">
        <v>663</v>
      </c>
      <c r="B108" s="13" t="s">
        <v>40</v>
      </c>
      <c r="C108" s="14">
        <v>4252</v>
      </c>
      <c r="D108" s="29">
        <f t="shared" si="5"/>
        <v>1.1853127154337919E-3</v>
      </c>
      <c r="E108" s="29">
        <f t="shared" si="6"/>
        <v>0.99362378698492071</v>
      </c>
    </row>
    <row r="109" spans="1:7" s="2" customFormat="1" ht="15" thickBot="1" x14ac:dyDescent="0.35">
      <c r="A109" s="20">
        <v>710</v>
      </c>
      <c r="B109" s="13" t="s">
        <v>53</v>
      </c>
      <c r="C109" s="16">
        <v>17443</v>
      </c>
      <c r="D109" s="28">
        <f t="shared" si="5"/>
        <v>4.8625140393489252E-3</v>
      </c>
      <c r="E109" s="28">
        <f t="shared" si="6"/>
        <v>0.99848630102426961</v>
      </c>
    </row>
    <row r="110" spans="1:7" s="2" customFormat="1" ht="15" thickBot="1" x14ac:dyDescent="0.35">
      <c r="A110" s="20">
        <v>763</v>
      </c>
      <c r="B110" s="13" t="s">
        <v>41</v>
      </c>
      <c r="C110" s="14">
        <v>669</v>
      </c>
      <c r="D110" s="29">
        <f t="shared" si="5"/>
        <v>1.8649440419219349E-4</v>
      </c>
      <c r="E110" s="29">
        <f t="shared" si="6"/>
        <v>0.99867279542846177</v>
      </c>
    </row>
    <row r="111" spans="1:7" s="2" customFormat="1" ht="15" thickBot="1" x14ac:dyDescent="0.35">
      <c r="A111" s="20">
        <v>810</v>
      </c>
      <c r="B111" s="13" t="s">
        <v>54</v>
      </c>
      <c r="C111" s="16">
        <v>4195</v>
      </c>
      <c r="D111" s="28">
        <f t="shared" si="5"/>
        <v>1.1694230576775064E-3</v>
      </c>
      <c r="E111" s="28">
        <f t="shared" si="6"/>
        <v>0.9998422184861393</v>
      </c>
    </row>
    <row r="112" spans="1:7" s="2" customFormat="1" ht="15" thickBot="1" x14ac:dyDescent="0.35">
      <c r="A112" s="20">
        <v>863</v>
      </c>
      <c r="B112" s="13" t="s">
        <v>42</v>
      </c>
      <c r="C112" s="14">
        <v>14</v>
      </c>
      <c r="D112" s="29">
        <f t="shared" si="5"/>
        <v>3.9027229576841689E-6</v>
      </c>
      <c r="E112" s="29">
        <f t="shared" si="6"/>
        <v>0.99984612120909699</v>
      </c>
    </row>
    <row r="113" spans="1:7" s="2" customFormat="1" ht="15" thickBot="1" x14ac:dyDescent="0.35">
      <c r="A113" s="20">
        <v>910</v>
      </c>
      <c r="B113" s="13" t="s">
        <v>43</v>
      </c>
      <c r="C113" s="16">
        <v>552</v>
      </c>
      <c r="D113" s="28">
        <f t="shared" si="5"/>
        <v>1.5387879090297579E-4</v>
      </c>
      <c r="E113" s="28">
        <f t="shared" si="6"/>
        <v>1</v>
      </c>
    </row>
    <row r="114" spans="1:7" s="2" customFormat="1" ht="15" thickBot="1" x14ac:dyDescent="0.35">
      <c r="A114" s="63" t="s">
        <v>0</v>
      </c>
      <c r="B114" s="64"/>
      <c r="C114" s="18">
        <f>SUM(C87:C113)</f>
        <v>3587239</v>
      </c>
      <c r="D114" s="36">
        <f t="shared" si="5"/>
        <v>1</v>
      </c>
      <c r="E114" s="29"/>
    </row>
    <row r="115" spans="1:7" x14ac:dyDescent="0.3">
      <c r="A115" s="47" t="s">
        <v>62</v>
      </c>
      <c r="B115" s="47"/>
      <c r="C115" s="47"/>
      <c r="D115" s="47"/>
      <c r="E115" s="47"/>
      <c r="G115" s="2"/>
    </row>
    <row r="116" spans="1:7" x14ac:dyDescent="0.3">
      <c r="A116" s="9"/>
      <c r="B116" s="8"/>
      <c r="C116" s="8"/>
      <c r="D116" s="8"/>
      <c r="E116" s="8"/>
      <c r="F116"/>
      <c r="G116" s="2"/>
    </row>
    <row r="117" spans="1:7" ht="15.75" customHeight="1" x14ac:dyDescent="0.3">
      <c r="A117" s="9"/>
      <c r="B117" s="8"/>
      <c r="C117" s="8"/>
      <c r="D117" s="8"/>
      <c r="E117" s="8"/>
      <c r="F117" s="8"/>
      <c r="G117" s="2"/>
    </row>
    <row r="118" spans="1:7" ht="15.75" customHeight="1" x14ac:dyDescent="0.3">
      <c r="A118" s="60" t="s">
        <v>88</v>
      </c>
      <c r="B118" s="60"/>
      <c r="C118" s="60"/>
      <c r="D118" s="60"/>
      <c r="E118" s="60"/>
      <c r="F118" s="8"/>
      <c r="G118" s="2"/>
    </row>
    <row r="119" spans="1:7" s="10" customFormat="1" ht="15.75" customHeight="1" x14ac:dyDescent="0.3">
      <c r="A119" s="52"/>
      <c r="B119" s="53"/>
      <c r="C119" s="12" t="s">
        <v>22</v>
      </c>
      <c r="D119" s="12" t="s">
        <v>3</v>
      </c>
      <c r="E119" s="12" t="s">
        <v>26</v>
      </c>
      <c r="F119" s="8"/>
      <c r="G119" s="2"/>
    </row>
    <row r="120" spans="1:7" s="10" customFormat="1" ht="15.75" customHeight="1" thickBot="1" x14ac:dyDescent="0.35">
      <c r="A120" s="61" t="s">
        <v>69</v>
      </c>
      <c r="B120" s="24">
        <v>0</v>
      </c>
      <c r="C120" s="16">
        <v>919255</v>
      </c>
      <c r="D120" s="31">
        <f t="shared" ref="D120:D144" si="7">+C120/$C$144</f>
        <v>0.25625697089042576</v>
      </c>
      <c r="E120" s="31">
        <f>+D120</f>
        <v>0.25625697089042576</v>
      </c>
      <c r="F120" s="2"/>
      <c r="G120" s="2"/>
    </row>
    <row r="121" spans="1:7" s="10" customFormat="1" ht="15.75" customHeight="1" thickBot="1" x14ac:dyDescent="0.35">
      <c r="A121" s="62"/>
      <c r="B121" s="24">
        <v>1</v>
      </c>
      <c r="C121" s="14">
        <v>65530</v>
      </c>
      <c r="D121" s="29">
        <f t="shared" si="7"/>
        <v>1.8267531101217399E-2</v>
      </c>
      <c r="E121" s="29">
        <f>+E120+D121</f>
        <v>0.27452450199164313</v>
      </c>
      <c r="F121" s="2"/>
      <c r="G121" s="2"/>
    </row>
    <row r="122" spans="1:7" s="10" customFormat="1" ht="15.75" customHeight="1" thickBot="1" x14ac:dyDescent="0.35">
      <c r="A122" s="62"/>
      <c r="B122" s="24">
        <v>2</v>
      </c>
      <c r="C122" s="16">
        <v>86054</v>
      </c>
      <c r="D122" s="31">
        <f t="shared" si="7"/>
        <v>2.3988922957182392E-2</v>
      </c>
      <c r="E122" s="31">
        <f t="shared" ref="E122:E143" si="8">+E121+D122</f>
        <v>0.29851342494882555</v>
      </c>
      <c r="F122" s="2"/>
      <c r="G122" s="2"/>
    </row>
    <row r="123" spans="1:7" ht="15" thickBot="1" x14ac:dyDescent="0.35">
      <c r="A123" s="62"/>
      <c r="B123" s="24">
        <v>3</v>
      </c>
      <c r="C123" s="14">
        <v>174459</v>
      </c>
      <c r="D123" s="29">
        <f t="shared" si="7"/>
        <v>4.8633224605330171E-2</v>
      </c>
      <c r="E123" s="29">
        <f t="shared" si="8"/>
        <v>0.3471466495541557</v>
      </c>
      <c r="G123" s="2"/>
    </row>
    <row r="124" spans="1:7" ht="15" thickBot="1" x14ac:dyDescent="0.35">
      <c r="A124" s="62"/>
      <c r="B124" s="24">
        <v>4</v>
      </c>
      <c r="C124" s="16">
        <v>445053</v>
      </c>
      <c r="D124" s="31">
        <f t="shared" si="7"/>
        <v>0.12406561146330089</v>
      </c>
      <c r="E124" s="31">
        <f t="shared" si="8"/>
        <v>0.47121226101745661</v>
      </c>
      <c r="G124" s="2"/>
    </row>
    <row r="125" spans="1:7" ht="15" thickBot="1" x14ac:dyDescent="0.35">
      <c r="A125" s="62"/>
      <c r="B125" s="24">
        <v>5</v>
      </c>
      <c r="C125" s="14">
        <v>862453</v>
      </c>
      <c r="D125" s="29">
        <f t="shared" si="7"/>
        <v>0.24042250878739888</v>
      </c>
      <c r="E125" s="29">
        <f t="shared" si="8"/>
        <v>0.71163476980485552</v>
      </c>
      <c r="G125" s="2"/>
    </row>
    <row r="126" spans="1:7" ht="15" thickBot="1" x14ac:dyDescent="0.35">
      <c r="A126" s="62"/>
      <c r="B126" s="24">
        <v>6</v>
      </c>
      <c r="C126" s="16">
        <v>54173</v>
      </c>
      <c r="D126" s="31">
        <f t="shared" si="7"/>
        <v>1.5101586484758891E-2</v>
      </c>
      <c r="E126" s="31">
        <f t="shared" si="8"/>
        <v>0.72673635628961442</v>
      </c>
      <c r="G126" s="2"/>
    </row>
    <row r="127" spans="1:7" ht="15" thickBot="1" x14ac:dyDescent="0.35">
      <c r="A127" s="62"/>
      <c r="B127" s="24">
        <v>7</v>
      </c>
      <c r="C127" s="14">
        <v>60753</v>
      </c>
      <c r="D127" s="29">
        <f t="shared" si="7"/>
        <v>1.693586627487045E-2</v>
      </c>
      <c r="E127" s="29">
        <f t="shared" si="8"/>
        <v>0.74367222256448484</v>
      </c>
      <c r="G127" s="2"/>
    </row>
    <row r="128" spans="1:7" ht="15" thickBot="1" x14ac:dyDescent="0.35">
      <c r="A128" s="62"/>
      <c r="B128" s="24">
        <v>8</v>
      </c>
      <c r="C128" s="16">
        <v>66864</v>
      </c>
      <c r="D128" s="31">
        <f t="shared" si="7"/>
        <v>1.8639404845899592E-2</v>
      </c>
      <c r="E128" s="31">
        <f t="shared" si="8"/>
        <v>0.76231162741038438</v>
      </c>
      <c r="G128" s="2"/>
    </row>
    <row r="129" spans="1:7" ht="15" thickBot="1" x14ac:dyDescent="0.35">
      <c r="A129" s="62"/>
      <c r="B129" s="24">
        <v>9</v>
      </c>
      <c r="C129" s="14">
        <v>98403</v>
      </c>
      <c r="D129" s="29">
        <f t="shared" si="7"/>
        <v>2.7431403371785377E-2</v>
      </c>
      <c r="E129" s="29">
        <f t="shared" si="8"/>
        <v>0.78974303078216979</v>
      </c>
      <c r="G129" s="2"/>
    </row>
    <row r="130" spans="1:7" ht="15" thickBot="1" x14ac:dyDescent="0.35">
      <c r="A130" s="62"/>
      <c r="B130" s="24">
        <v>10</v>
      </c>
      <c r="C130" s="16">
        <v>115310</v>
      </c>
      <c r="D130" s="31">
        <f t="shared" si="7"/>
        <v>3.214449887504011E-2</v>
      </c>
      <c r="E130" s="31">
        <f t="shared" si="8"/>
        <v>0.8218875296572099</v>
      </c>
      <c r="G130" s="2"/>
    </row>
    <row r="131" spans="1:7" ht="15" thickBot="1" x14ac:dyDescent="0.35">
      <c r="A131" s="62"/>
      <c r="B131" s="24">
        <v>11</v>
      </c>
      <c r="C131" s="14">
        <v>47335</v>
      </c>
      <c r="D131" s="29">
        <f t="shared" si="7"/>
        <v>1.3195385085855724E-2</v>
      </c>
      <c r="E131" s="29">
        <f t="shared" si="8"/>
        <v>0.83508291474306562</v>
      </c>
      <c r="G131" s="2"/>
    </row>
    <row r="132" spans="1:7" ht="15" thickBot="1" x14ac:dyDescent="0.35">
      <c r="A132" s="62"/>
      <c r="B132" s="24">
        <v>12</v>
      </c>
      <c r="C132" s="16">
        <v>56348</v>
      </c>
      <c r="D132" s="31">
        <f t="shared" si="7"/>
        <v>1.5707902372827681E-2</v>
      </c>
      <c r="E132" s="31">
        <f t="shared" si="8"/>
        <v>0.85079081711589333</v>
      </c>
      <c r="G132" s="2"/>
    </row>
    <row r="133" spans="1:7" ht="15" thickBot="1" x14ac:dyDescent="0.35">
      <c r="A133" s="62"/>
      <c r="B133" s="24">
        <v>13</v>
      </c>
      <c r="C133" s="14">
        <v>69634</v>
      </c>
      <c r="D133" s="29">
        <f t="shared" si="7"/>
        <v>1.9411586459669956E-2</v>
      </c>
      <c r="E133" s="29">
        <f t="shared" si="8"/>
        <v>0.87020240357556333</v>
      </c>
    </row>
    <row r="134" spans="1:7" ht="15" thickBot="1" x14ac:dyDescent="0.35">
      <c r="A134" s="62"/>
      <c r="B134" s="24">
        <v>14</v>
      </c>
      <c r="C134" s="16">
        <v>117353</v>
      </c>
      <c r="D134" s="31">
        <f t="shared" si="7"/>
        <v>3.2714017660936449E-2</v>
      </c>
      <c r="E134" s="31">
        <f t="shared" si="8"/>
        <v>0.90291642123649973</v>
      </c>
    </row>
    <row r="135" spans="1:7" s="10" customFormat="1" ht="15" thickBot="1" x14ac:dyDescent="0.35">
      <c r="A135" s="62"/>
      <c r="B135" s="24">
        <v>15</v>
      </c>
      <c r="C135" s="14">
        <v>222792</v>
      </c>
      <c r="D135" s="29">
        <f t="shared" si="7"/>
        <v>6.2106818084883664E-2</v>
      </c>
      <c r="E135" s="29">
        <f t="shared" si="8"/>
        <v>0.96502323932138334</v>
      </c>
      <c r="F135" s="2"/>
      <c r="G135"/>
    </row>
    <row r="136" spans="1:7" s="10" customFormat="1" ht="15" thickBot="1" x14ac:dyDescent="0.35">
      <c r="A136" s="62"/>
      <c r="B136" s="24">
        <v>16</v>
      </c>
      <c r="C136" s="16">
        <v>42593</v>
      </c>
      <c r="D136" s="31">
        <f t="shared" si="7"/>
        <v>1.1873477066902985E-2</v>
      </c>
      <c r="E136" s="31">
        <f t="shared" si="8"/>
        <v>0.97689671638828635</v>
      </c>
      <c r="F136" s="2"/>
      <c r="G136"/>
    </row>
    <row r="137" spans="1:7" s="10" customFormat="1" ht="15" thickBot="1" x14ac:dyDescent="0.35">
      <c r="A137" s="62"/>
      <c r="B137" s="24">
        <v>17</v>
      </c>
      <c r="C137" s="14">
        <v>55660</v>
      </c>
      <c r="D137" s="29">
        <f t="shared" si="7"/>
        <v>1.551611141605006E-2</v>
      </c>
      <c r="E137" s="29">
        <f t="shared" si="8"/>
        <v>0.99241282780433637</v>
      </c>
      <c r="F137" s="2"/>
      <c r="G137"/>
    </row>
    <row r="138" spans="1:7" s="10" customFormat="1" ht="15" thickBot="1" x14ac:dyDescent="0.35">
      <c r="A138" s="62"/>
      <c r="B138" s="24">
        <v>18</v>
      </c>
      <c r="C138" s="16">
        <v>5196</v>
      </c>
      <c r="D138" s="31">
        <f t="shared" si="7"/>
        <v>1.4484677491519245E-3</v>
      </c>
      <c r="E138" s="31">
        <f t="shared" si="8"/>
        <v>0.99386129555348834</v>
      </c>
      <c r="F138" s="2"/>
      <c r="G138"/>
    </row>
    <row r="139" spans="1:7" ht="15" thickBot="1" x14ac:dyDescent="0.35">
      <c r="A139" s="62"/>
      <c r="B139" s="24">
        <v>19</v>
      </c>
      <c r="C139" s="14">
        <v>8259</v>
      </c>
      <c r="D139" s="29">
        <f t="shared" si="7"/>
        <v>2.3023277791081108E-3</v>
      </c>
      <c r="E139" s="29">
        <f t="shared" si="8"/>
        <v>0.99616362333259645</v>
      </c>
    </row>
    <row r="140" spans="1:7" ht="15" thickBot="1" x14ac:dyDescent="0.35">
      <c r="A140" s="62"/>
      <c r="B140" s="24">
        <v>20</v>
      </c>
      <c r="C140" s="16">
        <v>4766</v>
      </c>
      <c r="D140" s="31">
        <f t="shared" si="7"/>
        <v>1.3285984011659107E-3</v>
      </c>
      <c r="E140" s="25">
        <f t="shared" si="8"/>
        <v>0.9974922217337624</v>
      </c>
    </row>
    <row r="141" spans="1:7" s="10" customFormat="1" ht="15" thickBot="1" x14ac:dyDescent="0.35">
      <c r="A141" s="62"/>
      <c r="B141" s="24">
        <v>21</v>
      </c>
      <c r="C141" s="14">
        <v>8793</v>
      </c>
      <c r="D141" s="42">
        <f t="shared" si="7"/>
        <v>2.4511887833512068E-3</v>
      </c>
      <c r="E141" s="29">
        <f t="shared" si="8"/>
        <v>0.99994341051711355</v>
      </c>
      <c r="F141" s="2"/>
    </row>
    <row r="142" spans="1:7" s="10" customFormat="1" ht="15" thickBot="1" x14ac:dyDescent="0.35">
      <c r="A142" s="62"/>
      <c r="B142" s="24">
        <v>22</v>
      </c>
      <c r="C142" s="40">
        <v>109</v>
      </c>
      <c r="D142" s="25">
        <f t="shared" si="7"/>
        <v>3.0385485884826742E-5</v>
      </c>
      <c r="E142" s="25">
        <f t="shared" si="8"/>
        <v>0.99997379600299841</v>
      </c>
      <c r="F142" s="2"/>
    </row>
    <row r="143" spans="1:7" s="10" customFormat="1" ht="15" thickBot="1" x14ac:dyDescent="0.35">
      <c r="A143" s="62"/>
      <c r="B143" s="24">
        <v>23</v>
      </c>
      <c r="C143" s="14">
        <v>94</v>
      </c>
      <c r="D143" s="42">
        <f t="shared" si="7"/>
        <v>2.6203997001593706E-5</v>
      </c>
      <c r="E143" s="29">
        <f t="shared" si="8"/>
        <v>1</v>
      </c>
      <c r="F143" s="2"/>
    </row>
    <row r="144" spans="1:7" ht="15.75" customHeight="1" thickBot="1" x14ac:dyDescent="0.35">
      <c r="A144" s="62"/>
      <c r="B144" s="24" t="s">
        <v>0</v>
      </c>
      <c r="C144" s="43">
        <f>SUM(C120:C143)</f>
        <v>3587239</v>
      </c>
      <c r="D144" s="30">
        <f t="shared" si="7"/>
        <v>1</v>
      </c>
      <c r="E144" s="44"/>
      <c r="G144" s="10"/>
    </row>
    <row r="145" spans="1:7" x14ac:dyDescent="0.3">
      <c r="A145" s="47" t="s">
        <v>62</v>
      </c>
      <c r="B145" s="47"/>
      <c r="C145" s="47"/>
      <c r="D145" s="47"/>
      <c r="E145" s="47"/>
      <c r="G145" s="10"/>
    </row>
    <row r="146" spans="1:7" s="10" customFormat="1" x14ac:dyDescent="0.3">
      <c r="A146" s="3"/>
      <c r="B146" s="2"/>
      <c r="C146" s="2"/>
      <c r="D146" s="2"/>
      <c r="E146" s="2"/>
      <c r="F146" s="2"/>
    </row>
    <row r="147" spans="1:7" s="10" customFormat="1" ht="15" customHeight="1" x14ac:dyDescent="0.3">
      <c r="A147" s="60" t="s">
        <v>89</v>
      </c>
      <c r="B147" s="60"/>
      <c r="C147" s="60"/>
      <c r="D147" s="60"/>
      <c r="E147" s="60"/>
      <c r="F147" s="2"/>
    </row>
    <row r="148" spans="1:7" s="10" customFormat="1" x14ac:dyDescent="0.3">
      <c r="A148" s="52"/>
      <c r="B148" s="53"/>
      <c r="C148" s="12" t="s">
        <v>22</v>
      </c>
      <c r="D148" s="12" t="s">
        <v>3</v>
      </c>
      <c r="E148" s="12" t="s">
        <v>26</v>
      </c>
      <c r="F148" s="2"/>
    </row>
    <row r="149" spans="1:7" s="10" customFormat="1" ht="15" thickBot="1" x14ac:dyDescent="0.35">
      <c r="A149" s="65"/>
      <c r="B149" s="24">
        <v>0</v>
      </c>
      <c r="C149" s="45">
        <v>268032</v>
      </c>
      <c r="D149" s="26">
        <f t="shared" ref="D149:D172" si="9">+C149/$C$173</f>
        <v>7.4718188556714513E-2</v>
      </c>
      <c r="E149" s="26">
        <f>D149</f>
        <v>7.4718188556714513E-2</v>
      </c>
      <c r="F149" s="2"/>
    </row>
    <row r="150" spans="1:7" s="10" customFormat="1" ht="15" thickBot="1" x14ac:dyDescent="0.35">
      <c r="A150" s="65"/>
      <c r="B150" s="24">
        <v>1</v>
      </c>
      <c r="C150" s="16">
        <v>3193</v>
      </c>
      <c r="D150" s="31">
        <f t="shared" si="9"/>
        <v>8.9009960027753936E-4</v>
      </c>
      <c r="E150" s="29">
        <f t="shared" ref="E150:E172" si="10">+E149+D150</f>
        <v>7.5608288156992054E-2</v>
      </c>
      <c r="F150" s="2"/>
    </row>
    <row r="151" spans="1:7" s="10" customFormat="1" ht="15" thickBot="1" x14ac:dyDescent="0.35">
      <c r="A151" s="65"/>
      <c r="B151" s="24">
        <v>2</v>
      </c>
      <c r="C151" s="45">
        <v>5430</v>
      </c>
      <c r="D151" s="26">
        <f t="shared" si="9"/>
        <v>1.5136989757303597E-3</v>
      </c>
      <c r="E151" s="29">
        <f t="shared" si="10"/>
        <v>7.7121987132722419E-2</v>
      </c>
      <c r="F151" s="2"/>
    </row>
    <row r="152" spans="1:7" s="10" customFormat="1" ht="15" thickBot="1" x14ac:dyDescent="0.35">
      <c r="A152" s="65"/>
      <c r="B152" s="24">
        <v>3</v>
      </c>
      <c r="C152" s="16">
        <v>58077</v>
      </c>
      <c r="D152" s="31">
        <f t="shared" si="9"/>
        <v>1.6189888658101677E-2</v>
      </c>
      <c r="E152" s="29">
        <f t="shared" si="10"/>
        <v>9.3311875790824089E-2</v>
      </c>
      <c r="F152" s="2"/>
    </row>
    <row r="153" spans="1:7" s="10" customFormat="1" ht="15" thickBot="1" x14ac:dyDescent="0.35">
      <c r="A153" s="65"/>
      <c r="B153" s="24">
        <v>4</v>
      </c>
      <c r="C153" s="45">
        <v>344519</v>
      </c>
      <c r="D153" s="26">
        <f t="shared" si="9"/>
        <v>9.6040157904170864E-2</v>
      </c>
      <c r="E153" s="26">
        <f t="shared" si="10"/>
        <v>0.18935203369499495</v>
      </c>
      <c r="F153" s="2"/>
    </row>
    <row r="154" spans="1:7" s="10" customFormat="1" ht="15" thickBot="1" x14ac:dyDescent="0.35">
      <c r="A154" s="65"/>
      <c r="B154" s="24">
        <v>5</v>
      </c>
      <c r="C154" s="40">
        <v>1489447</v>
      </c>
      <c r="D154" s="25">
        <f t="shared" si="9"/>
        <v>0.41520707151098657</v>
      </c>
      <c r="E154" s="25">
        <f t="shared" si="10"/>
        <v>0.60455910520598155</v>
      </c>
      <c r="F154" s="2"/>
    </row>
    <row r="155" spans="1:7" s="10" customFormat="1" ht="15" thickBot="1" x14ac:dyDescent="0.35">
      <c r="A155" s="65"/>
      <c r="B155" s="24">
        <v>6</v>
      </c>
      <c r="C155" s="45">
        <v>36567</v>
      </c>
      <c r="D155" s="26">
        <f t="shared" si="9"/>
        <v>1.0193633599545501E-2</v>
      </c>
      <c r="E155" s="26">
        <f t="shared" si="10"/>
        <v>0.61475273880552705</v>
      </c>
      <c r="F155" s="2"/>
    </row>
    <row r="156" spans="1:7" s="10" customFormat="1" ht="15" customHeight="1" thickBot="1" x14ac:dyDescent="0.35">
      <c r="A156" s="65"/>
      <c r="B156" s="24">
        <v>7</v>
      </c>
      <c r="C156" s="40">
        <v>46218</v>
      </c>
      <c r="D156" s="25">
        <f t="shared" si="9"/>
        <v>1.2884003547017636E-2</v>
      </c>
      <c r="E156" s="25">
        <f t="shared" si="10"/>
        <v>0.62763674235254474</v>
      </c>
      <c r="F156" s="2"/>
      <c r="G156"/>
    </row>
    <row r="157" spans="1:7" s="10" customFormat="1" ht="15" customHeight="1" thickBot="1" x14ac:dyDescent="0.35">
      <c r="A157" s="65"/>
      <c r="B157" s="24">
        <v>8</v>
      </c>
      <c r="C157" s="45">
        <v>38044</v>
      </c>
      <c r="D157" s="26">
        <f t="shared" si="9"/>
        <v>1.060537087158118E-2</v>
      </c>
      <c r="E157" s="26">
        <f t="shared" si="10"/>
        <v>0.63824211322412594</v>
      </c>
      <c r="F157" s="2"/>
    </row>
    <row r="158" spans="1:7" s="10" customFormat="1" ht="15" customHeight="1" thickBot="1" x14ac:dyDescent="0.35">
      <c r="A158" s="65"/>
      <c r="B158" s="24">
        <v>9</v>
      </c>
      <c r="C158" s="40">
        <v>93598</v>
      </c>
      <c r="D158" s="25">
        <f t="shared" si="9"/>
        <v>2.6091933099523061E-2</v>
      </c>
      <c r="E158" s="25">
        <f t="shared" si="10"/>
        <v>0.66433404632364901</v>
      </c>
      <c r="F158" s="2"/>
    </row>
    <row r="159" spans="1:7" s="10" customFormat="1" ht="15" customHeight="1" thickBot="1" x14ac:dyDescent="0.35">
      <c r="A159" s="65"/>
      <c r="B159" s="24">
        <v>10</v>
      </c>
      <c r="C159" s="45">
        <v>183211</v>
      </c>
      <c r="D159" s="26">
        <f t="shared" si="9"/>
        <v>5.1072983985733872E-2</v>
      </c>
      <c r="E159" s="26">
        <f t="shared" si="10"/>
        <v>0.71540703030938291</v>
      </c>
      <c r="F159" s="2"/>
    </row>
    <row r="160" spans="1:7" s="10" customFormat="1" ht="15" customHeight="1" thickBot="1" x14ac:dyDescent="0.35">
      <c r="A160" s="65"/>
      <c r="B160" s="24">
        <v>11</v>
      </c>
      <c r="C160" s="40">
        <v>32327</v>
      </c>
      <c r="D160" s="25">
        <f t="shared" si="9"/>
        <v>9.0116660752182949E-3</v>
      </c>
      <c r="E160" s="25">
        <f t="shared" si="10"/>
        <v>0.72441869638460121</v>
      </c>
      <c r="F160" s="2"/>
    </row>
    <row r="161" spans="1:7" ht="15" thickBot="1" x14ac:dyDescent="0.35">
      <c r="A161" s="65"/>
      <c r="B161" s="24">
        <v>12</v>
      </c>
      <c r="C161" s="45">
        <v>30312</v>
      </c>
      <c r="D161" s="26">
        <f t="shared" si="9"/>
        <v>8.4499527352373226E-3</v>
      </c>
      <c r="E161" s="26">
        <f t="shared" si="10"/>
        <v>0.73286864911983851</v>
      </c>
      <c r="G161" s="10"/>
    </row>
    <row r="162" spans="1:7" s="10" customFormat="1" ht="15" thickBot="1" x14ac:dyDescent="0.35">
      <c r="A162" s="65"/>
      <c r="B162" s="24">
        <v>13</v>
      </c>
      <c r="C162" s="40">
        <v>39512</v>
      </c>
      <c r="D162" s="25">
        <f t="shared" si="9"/>
        <v>1.101459925028692E-2</v>
      </c>
      <c r="E162" s="25">
        <f t="shared" si="10"/>
        <v>0.74388324837012543</v>
      </c>
      <c r="F162" s="8"/>
    </row>
    <row r="163" spans="1:7" s="10" customFormat="1" ht="15" thickBot="1" x14ac:dyDescent="0.35">
      <c r="A163" s="65"/>
      <c r="B163" s="24">
        <v>14</v>
      </c>
      <c r="C163" s="45">
        <v>125287</v>
      </c>
      <c r="D163" s="26">
        <f t="shared" si="9"/>
        <v>3.4925746514241178E-2</v>
      </c>
      <c r="E163" s="26">
        <f t="shared" si="10"/>
        <v>0.77880899488436661</v>
      </c>
      <c r="F163" s="11"/>
    </row>
    <row r="164" spans="1:7" s="10" customFormat="1" ht="15" thickBot="1" x14ac:dyDescent="0.35">
      <c r="A164" s="65"/>
      <c r="B164" s="24">
        <v>15</v>
      </c>
      <c r="C164" s="40">
        <v>463833</v>
      </c>
      <c r="D164" s="25">
        <f t="shared" si="9"/>
        <v>0.12930083554510866</v>
      </c>
      <c r="E164" s="25">
        <f t="shared" si="10"/>
        <v>0.90810983042947524</v>
      </c>
      <c r="F164" s="8"/>
    </row>
    <row r="165" spans="1:7" s="10" customFormat="1" ht="15" thickBot="1" x14ac:dyDescent="0.35">
      <c r="A165" s="65"/>
      <c r="B165" s="24">
        <v>16</v>
      </c>
      <c r="C165" s="45">
        <v>45756</v>
      </c>
      <c r="D165" s="26">
        <f t="shared" si="9"/>
        <v>1.2755213689414058E-2</v>
      </c>
      <c r="E165" s="26">
        <f t="shared" si="10"/>
        <v>0.92086504411888925</v>
      </c>
      <c r="F165" s="11"/>
    </row>
    <row r="166" spans="1:7" ht="15" thickBot="1" x14ac:dyDescent="0.35">
      <c r="A166" s="65"/>
      <c r="B166" s="24">
        <v>17</v>
      </c>
      <c r="C166" s="40">
        <v>218276</v>
      </c>
      <c r="D166" s="25">
        <f t="shared" si="9"/>
        <v>6.0847911165104976E-2</v>
      </c>
      <c r="E166" s="25">
        <f t="shared" si="10"/>
        <v>0.98171295528399427</v>
      </c>
      <c r="F166" s="11"/>
      <c r="G166" s="10"/>
    </row>
    <row r="167" spans="1:7" ht="15" thickBot="1" x14ac:dyDescent="0.35">
      <c r="A167" s="65"/>
      <c r="B167" s="24">
        <v>18</v>
      </c>
      <c r="C167" s="45">
        <v>4358</v>
      </c>
      <c r="D167" s="26">
        <f t="shared" si="9"/>
        <v>1.2148619035419719E-3</v>
      </c>
      <c r="E167" s="26">
        <f t="shared" si="10"/>
        <v>0.98292781718753619</v>
      </c>
      <c r="F167" s="11"/>
      <c r="G167" s="10"/>
    </row>
    <row r="168" spans="1:7" ht="15" thickBot="1" x14ac:dyDescent="0.35">
      <c r="A168" s="65"/>
      <c r="B168" s="24">
        <v>19</v>
      </c>
      <c r="C168" s="40">
        <v>25999</v>
      </c>
      <c r="D168" s="25">
        <f t="shared" si="9"/>
        <v>7.2476352983450506E-3</v>
      </c>
      <c r="E168" s="25">
        <f t="shared" si="10"/>
        <v>0.99017545248588124</v>
      </c>
      <c r="F168" s="11"/>
      <c r="G168" s="10"/>
    </row>
    <row r="169" spans="1:7" ht="15" thickBot="1" x14ac:dyDescent="0.35">
      <c r="A169" s="65"/>
      <c r="B169" s="24">
        <v>20</v>
      </c>
      <c r="C169" s="45">
        <v>5914</v>
      </c>
      <c r="D169" s="26">
        <f t="shared" si="9"/>
        <v>1.6486216836960124E-3</v>
      </c>
      <c r="E169" s="26">
        <f t="shared" si="10"/>
        <v>0.9918240741695773</v>
      </c>
      <c r="F169" s="11"/>
      <c r="G169" s="10"/>
    </row>
    <row r="170" spans="1:7" s="10" customFormat="1" ht="15" thickBot="1" x14ac:dyDescent="0.35">
      <c r="A170" s="65"/>
      <c r="B170" s="24">
        <v>21</v>
      </c>
      <c r="C170" s="40">
        <v>28994</v>
      </c>
      <c r="D170" s="25">
        <f t="shared" si="9"/>
        <v>8.0825392453639129E-3</v>
      </c>
      <c r="E170" s="25">
        <f t="shared" si="10"/>
        <v>0.99990661341494125</v>
      </c>
      <c r="F170" s="11"/>
    </row>
    <row r="171" spans="1:7" s="10" customFormat="1" ht="15" thickBot="1" x14ac:dyDescent="0.35">
      <c r="A171" s="65"/>
      <c r="B171" s="24">
        <v>22</v>
      </c>
      <c r="C171" s="45">
        <v>122</v>
      </c>
      <c r="D171" s="26">
        <f t="shared" si="9"/>
        <v>3.4009442916962044E-5</v>
      </c>
      <c r="E171" s="26">
        <f t="shared" si="10"/>
        <v>0.99994062285785823</v>
      </c>
      <c r="F171" s="11"/>
    </row>
    <row r="172" spans="1:7" s="10" customFormat="1" ht="15" thickBot="1" x14ac:dyDescent="0.35">
      <c r="A172" s="65"/>
      <c r="B172" s="24">
        <v>23</v>
      </c>
      <c r="C172" s="40">
        <v>213</v>
      </c>
      <c r="D172" s="25">
        <f t="shared" si="9"/>
        <v>5.9377142141909141E-5</v>
      </c>
      <c r="E172" s="25">
        <f t="shared" si="10"/>
        <v>1.0000000000000002</v>
      </c>
      <c r="F172" s="11"/>
    </row>
    <row r="173" spans="1:7" ht="15" thickBot="1" x14ac:dyDescent="0.35">
      <c r="A173" s="66"/>
      <c r="B173" s="24" t="s">
        <v>0</v>
      </c>
      <c r="C173" s="37">
        <f>SUM(C149:C172)</f>
        <v>3587239</v>
      </c>
      <c r="D173" s="38">
        <f>+C173/$C$173</f>
        <v>1</v>
      </c>
      <c r="E173" s="41"/>
      <c r="G173" s="10"/>
    </row>
    <row r="174" spans="1:7" x14ac:dyDescent="0.3">
      <c r="A174" s="47" t="s">
        <v>62</v>
      </c>
      <c r="B174" s="47"/>
      <c r="C174" s="47"/>
      <c r="D174" s="47"/>
      <c r="E174" s="47"/>
      <c r="G174" s="10"/>
    </row>
    <row r="175" spans="1:7" x14ac:dyDescent="0.3">
      <c r="G175" s="10"/>
    </row>
    <row r="176" spans="1:7" s="10" customFormat="1" ht="15" customHeight="1" x14ac:dyDescent="0.3">
      <c r="A176" s="60" t="s">
        <v>90</v>
      </c>
      <c r="B176" s="60"/>
      <c r="C176" s="60"/>
      <c r="D176" s="60"/>
      <c r="E176" s="60"/>
      <c r="F176" s="2"/>
    </row>
    <row r="177" spans="1:7" s="10" customFormat="1" ht="15" customHeight="1" x14ac:dyDescent="0.3">
      <c r="A177" s="52"/>
      <c r="B177" s="53"/>
      <c r="C177" s="12" t="s">
        <v>22</v>
      </c>
      <c r="D177" s="12" t="s">
        <v>3</v>
      </c>
      <c r="E177" s="12" t="s">
        <v>26</v>
      </c>
      <c r="F177" s="2"/>
      <c r="G177"/>
    </row>
    <row r="178" spans="1:7" s="10" customFormat="1" ht="15" thickBot="1" x14ac:dyDescent="0.35">
      <c r="A178" s="55" t="s">
        <v>72</v>
      </c>
      <c r="B178" s="13" t="s">
        <v>70</v>
      </c>
      <c r="C178" s="14">
        <v>3529670</v>
      </c>
      <c r="D178" s="29">
        <f>+C178/$C$180</f>
        <v>0.98395172443207712</v>
      </c>
      <c r="E178" s="15">
        <f>+D178</f>
        <v>0.98395172443207712</v>
      </c>
      <c r="F178" s="2"/>
    </row>
    <row r="179" spans="1:7" s="10" customFormat="1" ht="15" thickBot="1" x14ac:dyDescent="0.35">
      <c r="A179" s="55"/>
      <c r="B179" s="13" t="s">
        <v>71</v>
      </c>
      <c r="C179" s="16">
        <v>57569</v>
      </c>
      <c r="D179" s="28">
        <f t="shared" ref="D179:D180" si="11">+C179/$C$180</f>
        <v>1.6048275567922852E-2</v>
      </c>
      <c r="E179" s="17">
        <f>+E178+D179</f>
        <v>1</v>
      </c>
      <c r="F179" s="2"/>
    </row>
    <row r="180" spans="1:7" s="10" customFormat="1" ht="15" thickBot="1" x14ac:dyDescent="0.35">
      <c r="A180" s="56"/>
      <c r="B180" s="13" t="s">
        <v>0</v>
      </c>
      <c r="C180" s="18">
        <f>SUM(C178:C179)</f>
        <v>3587239</v>
      </c>
      <c r="D180" s="27">
        <f t="shared" si="11"/>
        <v>1</v>
      </c>
      <c r="E180" s="19"/>
      <c r="F180" s="2"/>
    </row>
    <row r="181" spans="1:7" s="10" customFormat="1" x14ac:dyDescent="0.3">
      <c r="A181" s="47" t="s">
        <v>62</v>
      </c>
      <c r="B181" s="47"/>
      <c r="C181" s="47"/>
      <c r="D181" s="47"/>
      <c r="E181" s="47"/>
      <c r="F181" s="2"/>
    </row>
    <row r="182" spans="1:7" s="10" customFormat="1" x14ac:dyDescent="0.3">
      <c r="A182" s="3"/>
      <c r="B182" s="2"/>
      <c r="C182" s="2"/>
      <c r="D182" s="2"/>
      <c r="E182" s="2"/>
      <c r="F182" s="2"/>
    </row>
    <row r="183" spans="1:7" x14ac:dyDescent="0.3">
      <c r="G183" s="10"/>
    </row>
    <row r="184" spans="1:7" x14ac:dyDescent="0.3">
      <c r="G184" s="10"/>
    </row>
    <row r="187" spans="1:7" x14ac:dyDescent="0.3">
      <c r="G187" s="10"/>
    </row>
    <row r="188" spans="1:7" x14ac:dyDescent="0.3">
      <c r="G188" s="10"/>
    </row>
  </sheetData>
  <mergeCells count="41">
    <mergeCell ref="A176:E176"/>
    <mergeCell ref="A177:B177"/>
    <mergeCell ref="A178:A180"/>
    <mergeCell ref="A181:E181"/>
    <mergeCell ref="A82:E82"/>
    <mergeCell ref="A120:A144"/>
    <mergeCell ref="A148:B148"/>
    <mergeCell ref="A114:B114"/>
    <mergeCell ref="A174:E174"/>
    <mergeCell ref="A118:E118"/>
    <mergeCell ref="A147:E147"/>
    <mergeCell ref="A115:E115"/>
    <mergeCell ref="A145:E145"/>
    <mergeCell ref="A119:B119"/>
    <mergeCell ref="A153:A173"/>
    <mergeCell ref="A149:A152"/>
    <mergeCell ref="A9:F9"/>
    <mergeCell ref="A46:B46"/>
    <mergeCell ref="A86:B86"/>
    <mergeCell ref="A37:B37"/>
    <mergeCell ref="A78:B78"/>
    <mergeCell ref="A79:A81"/>
    <mergeCell ref="A38:A41"/>
    <mergeCell ref="A57:A73"/>
    <mergeCell ref="A12:E12"/>
    <mergeCell ref="A85:E85"/>
    <mergeCell ref="A13:B13"/>
    <mergeCell ref="A56:B56"/>
    <mergeCell ref="A36:E36"/>
    <mergeCell ref="A45:E45"/>
    <mergeCell ref="A55:E55"/>
    <mergeCell ref="A77:E77"/>
    <mergeCell ref="A29:E29"/>
    <mergeCell ref="A42:E42"/>
    <mergeCell ref="A52:E52"/>
    <mergeCell ref="A74:E74"/>
    <mergeCell ref="A30:E30"/>
    <mergeCell ref="A31:E31"/>
    <mergeCell ref="A33:E33"/>
    <mergeCell ref="A32:E32"/>
    <mergeCell ref="A47:A51"/>
  </mergeCells>
  <pageMargins left="0.7" right="0.7" top="0.75" bottom="0.75" header="0.3" footer="0.3"/>
  <pageSetup scale="26" orientation="landscape" r:id="rId1"/>
  <rowBreaks count="1" manualBreakCount="1">
    <brk id="7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Felipe David Salazar Mella</cp:lastModifiedBy>
  <dcterms:created xsi:type="dcterms:W3CDTF">2014-10-15T12:51:42Z</dcterms:created>
  <dcterms:modified xsi:type="dcterms:W3CDTF">2020-01-20T18:39:48Z</dcterms:modified>
</cp:coreProperties>
</file>