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Asistencia Agosto\"/>
    </mc:Choice>
  </mc:AlternateContent>
  <xr:revisionPtr revIDLastSave="0" documentId="13_ncr:1_{1170625F-F947-433D-BA7A-B7DF130A3F33}" xr6:coauthVersionLast="45" xr6:coauthVersionMax="45" xr10:uidLastSave="{00000000-0000-0000-0000-000000000000}"/>
  <bookViews>
    <workbookView xWindow="28680" yWindow="-885" windowWidth="29040" windowHeight="15840" xr2:uid="{00000000-000D-0000-FFFF-FFFF00000000}"/>
  </bookViews>
  <sheets>
    <sheet name="Tabulación" sheetId="2" r:id="rId1"/>
  </sheets>
  <definedNames>
    <definedName name="_xlnm.Print_Area" localSheetId="0">Tabulación!$A$1:$F$179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68" i="2" l="1"/>
  <c r="D167" i="2"/>
  <c r="D166" i="2"/>
  <c r="D144" i="2"/>
  <c r="D143" i="2"/>
  <c r="D142" i="2"/>
  <c r="D25" i="2"/>
  <c r="D24" i="2"/>
  <c r="D48" i="2" l="1"/>
  <c r="D47" i="2"/>
  <c r="D46" i="2"/>
  <c r="D45" i="2"/>
  <c r="E45" i="2" s="1"/>
  <c r="D38" i="2"/>
  <c r="D37" i="2"/>
  <c r="D36" i="2"/>
  <c r="D23" i="2"/>
  <c r="D22" i="2"/>
  <c r="D21" i="2"/>
  <c r="D20" i="2"/>
  <c r="D19" i="2"/>
  <c r="D18" i="2"/>
  <c r="D17" i="2"/>
  <c r="D16" i="2"/>
  <c r="D15" i="2"/>
  <c r="D14" i="2"/>
  <c r="E14" i="2" s="1"/>
  <c r="E46" i="2" l="1"/>
  <c r="E47" i="2" s="1"/>
  <c r="E48" i="2" s="1"/>
  <c r="E15" i="2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D78" i="2"/>
  <c r="D154" i="2" l="1"/>
  <c r="D155" i="2"/>
  <c r="D158" i="2"/>
  <c r="D159" i="2"/>
  <c r="D161" i="2"/>
  <c r="D162" i="2"/>
  <c r="D163" i="2"/>
  <c r="D164" i="2"/>
  <c r="D165" i="2"/>
  <c r="D141" i="2"/>
  <c r="D151" i="2" l="1"/>
  <c r="D153" i="2"/>
  <c r="D152" i="2"/>
  <c r="D160" i="2"/>
  <c r="D156" i="2"/>
  <c r="D157" i="2"/>
  <c r="D150" i="2"/>
  <c r="E150" i="2" s="1"/>
  <c r="D139" i="2"/>
  <c r="D140" i="2"/>
  <c r="E151" i="2" l="1"/>
  <c r="E152" i="2" s="1"/>
  <c r="E153" i="2" s="1"/>
  <c r="E154" i="2" s="1"/>
  <c r="E155" i="2" s="1"/>
  <c r="E156" i="2" s="1"/>
  <c r="E157" i="2" s="1"/>
  <c r="E158" i="2" s="1"/>
  <c r="E159" i="2" s="1"/>
  <c r="E160" i="2" s="1"/>
  <c r="E161" i="2" s="1"/>
  <c r="E162" i="2" s="1"/>
  <c r="E163" i="2" s="1"/>
  <c r="E164" i="2" s="1"/>
  <c r="E165" i="2" s="1"/>
  <c r="E166" i="2" s="1"/>
  <c r="E167" i="2" s="1"/>
  <c r="E168" i="2" s="1"/>
  <c r="D176" i="2"/>
  <c r="D175" i="2"/>
  <c r="D174" i="2"/>
  <c r="E174" i="2" s="1"/>
  <c r="D169" i="2"/>
  <c r="D145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E118" i="2" s="1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E85" i="2" s="1"/>
  <c r="D79" i="2"/>
  <c r="D77" i="2"/>
  <c r="E77" i="2" s="1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E55" i="2" s="1"/>
  <c r="E36" i="2" l="1"/>
  <c r="E37" i="2" s="1"/>
  <c r="E38" i="2" s="1"/>
  <c r="E175" i="2"/>
  <c r="E86" i="2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56" i="2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119" i="2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  <c r="E140" i="2" s="1"/>
  <c r="E141" i="2" s="1"/>
  <c r="E142" i="2" s="1"/>
  <c r="E143" i="2" s="1"/>
  <c r="E144" i="2" s="1"/>
  <c r="E78" i="2"/>
</calcChain>
</file>

<file path=xl/sharedStrings.xml><?xml version="1.0" encoding="utf-8"?>
<sst xmlns="http://schemas.openxmlformats.org/spreadsheetml/2006/main" count="131" uniqueCount="93">
  <si>
    <t>Total</t>
  </si>
  <si>
    <t>Municipal</t>
  </si>
  <si>
    <t>Particular Subvencionado</t>
  </si>
  <si>
    <t>%</t>
  </si>
  <si>
    <t>Urbano</t>
  </si>
  <si>
    <t>Rural</t>
  </si>
  <si>
    <t>Área Geográfica</t>
  </si>
  <si>
    <t>Región de Tarapacá</t>
  </si>
  <si>
    <t>Región de Antofagasta</t>
  </si>
  <si>
    <t>Región de Atacama</t>
  </si>
  <si>
    <t>Región de Coquimbo</t>
  </si>
  <si>
    <t>Región de Valparaíso</t>
  </si>
  <si>
    <t>Región del Libertador Gral. Bernardo O´Higgins</t>
  </si>
  <si>
    <t>Región del Maule</t>
  </si>
  <si>
    <t>Región de la Araucanía</t>
  </si>
  <si>
    <t>Región de Los Lagos</t>
  </si>
  <si>
    <t>Región de Aysén del Gral. Carlos Ibáñez del Campo</t>
  </si>
  <si>
    <t>Región de Magallanes y de la Antártica Chilena</t>
  </si>
  <si>
    <t>Región Metropolitana de Santiago</t>
  </si>
  <si>
    <t>Región de Los Ríos</t>
  </si>
  <si>
    <t>Región de Arica y Parinacota</t>
  </si>
  <si>
    <t xml:space="preserve">Región </t>
  </si>
  <si>
    <t>N</t>
  </si>
  <si>
    <t>Región del Bio Bío</t>
  </si>
  <si>
    <t>Dependencia Administrativa</t>
  </si>
  <si>
    <t>Corporación de Administración Delegada</t>
  </si>
  <si>
    <t>% acum.</t>
  </si>
  <si>
    <t>Educación Parvularia</t>
  </si>
  <si>
    <t>Enseñanza Básica</t>
  </si>
  <si>
    <t>Educación de Adultos Sin Oficios (Decreto 584/2007)</t>
  </si>
  <si>
    <t>Educación de Adultos Con Oficios (Decreto 584/2007 y 999/2009)</t>
  </si>
  <si>
    <t>Educación Especial Discapacidad Auditiva</t>
  </si>
  <si>
    <t>Educación Especial Discapacidad Intelectual</t>
  </si>
  <si>
    <t>Educación Especial Discapacidad Visual</t>
  </si>
  <si>
    <t>Educación Especial Trastornos Específicos del Lenguaje</t>
  </si>
  <si>
    <t>Educación Especial Trastornos Motores</t>
  </si>
  <si>
    <t>Educación Especial Autismo</t>
  </si>
  <si>
    <t>Educación Especial Discapacidad Graves Alteraciones en la Capacidad de Relación y Comunicación</t>
  </si>
  <si>
    <t>Opción 4 Programa Integración Escolar</t>
  </si>
  <si>
    <t>Educación Media H-C Adultos (Decreto N°1000/2009)</t>
  </si>
  <si>
    <t>Educación Media T-P Técnica Adultos (Decreto N° 1000/2009)</t>
  </si>
  <si>
    <t>Educación Media T-P Agrícola Adultos (Decreto N° 1000/2009)</t>
  </si>
  <si>
    <t>Enseñanza Media T-P Marítima Adultos (Decreto N° 1000/2009)</t>
  </si>
  <si>
    <t>Enseñanza Media Artística Niños y Jóvenes</t>
  </si>
  <si>
    <t>Sin información</t>
  </si>
  <si>
    <t>Al menos 2 veces</t>
  </si>
  <si>
    <t>Al menos 3 veces</t>
  </si>
  <si>
    <t>Al menos 4 veces</t>
  </si>
  <si>
    <t>1. Cambio de un establecimiento a otro;</t>
  </si>
  <si>
    <t>2. Cambio de un curso a otro en el establecimiento; y/o</t>
  </si>
  <si>
    <t>3. Cambio de nivel de enseñanza en un mismo establecimiento.</t>
  </si>
  <si>
    <t>Enseñanza Media T-P Industrial Niños y Jóvenes</t>
  </si>
  <si>
    <t>Enseñanza Media T-P Técnica Niños y Jóvenes</t>
  </si>
  <si>
    <t>Enseñanza Media T-P Agrícola Niños y Jóvenes</t>
  </si>
  <si>
    <t>Enseñanza Media T-P Marítima Niños y Jóvenes</t>
  </si>
  <si>
    <t>Educación Media T-P Comercial Adultos (Decreto N° 1000/2009)</t>
  </si>
  <si>
    <t>Educación Media T-P Industrial Adultos (Decreto N° 1000/2009)</t>
  </si>
  <si>
    <t>Enseñanza Media H-C Niños y Jóvenes</t>
  </si>
  <si>
    <t>Enseñanza Media T-P Comercial Niños y Jóvenes</t>
  </si>
  <si>
    <t>Al menos 5 veces</t>
  </si>
  <si>
    <r>
      <t xml:space="preserve">Fuente: </t>
    </r>
    <r>
      <rPr>
        <sz val="8"/>
        <color rgb="FF002060"/>
        <rFont val="Verdana"/>
        <family val="2"/>
      </rPr>
      <t>Unidad de Estadísticas, Centro de Estudios, División de Planificación y Presupuesto, Ministerio de Educación.</t>
    </r>
  </si>
  <si>
    <r>
      <t>Nota:</t>
    </r>
    <r>
      <rPr>
        <sz val="8"/>
        <color rgb="FF002060"/>
        <rFont val="Verdana"/>
        <family val="2"/>
      </rPr>
      <t xml:space="preserve"> La unidad básica de análisis son los registros, pudiendo un alumno tener más de un registro por motivos tales como:</t>
    </r>
  </si>
  <si>
    <r>
      <rPr>
        <b/>
        <sz val="8"/>
        <color rgb="FF002060"/>
        <rFont val="Verdana"/>
        <family val="2"/>
      </rPr>
      <t>Fuente:</t>
    </r>
    <r>
      <rPr>
        <sz val="8"/>
        <color rgb="FF002060"/>
        <rFont val="Verdana"/>
        <family val="2"/>
      </rPr>
      <t xml:space="preserve"> Unidad de Estadísticas, Centro de Estudios, División de Planificación y Presupuesto, Ministerio de Educación.</t>
    </r>
  </si>
  <si>
    <r>
      <rPr>
        <b/>
        <sz val="8"/>
        <color rgb="FF002060"/>
        <rFont val="Verdana"/>
        <family val="2"/>
      </rPr>
      <t xml:space="preserve">Fuente: </t>
    </r>
    <r>
      <rPr>
        <sz val="8"/>
        <color rgb="FF002060"/>
        <rFont val="Verdana"/>
        <family val="2"/>
      </rPr>
      <t>Unidad de Estadísticas, Centro de Estudios, División de Planificación y Presupuesto, Ministerio de Educación.</t>
    </r>
  </si>
  <si>
    <t>Sexo</t>
  </si>
  <si>
    <t>Hombre</t>
  </si>
  <si>
    <t>Mujer</t>
  </si>
  <si>
    <t>Al menos 1 veces</t>
  </si>
  <si>
    <t>Servicio Local de Educación</t>
  </si>
  <si>
    <t>Días Asistidos</t>
  </si>
  <si>
    <t>Sin IPE</t>
  </si>
  <si>
    <t>Con IPE</t>
  </si>
  <si>
    <t>Identificador provisorio escolar</t>
  </si>
  <si>
    <t>Región de Ñuble</t>
  </si>
  <si>
    <t>Educación Especial Discapacidad Múltiple</t>
  </si>
  <si>
    <t>Educación Especial Sordoceguera</t>
  </si>
  <si>
    <t>Al menos 6 veces</t>
  </si>
  <si>
    <t>Al menos 7 veces</t>
  </si>
  <si>
    <t>Al menos 8 veces</t>
  </si>
  <si>
    <t>Al menos 9 veces</t>
  </si>
  <si>
    <t>Al menos 10 veces</t>
  </si>
  <si>
    <t>Al menos 11 veces</t>
  </si>
  <si>
    <t>Al menos 12 veces</t>
  </si>
  <si>
    <t>Tabulación Base de Datos Asistencia Declarada agosto Año 2019.</t>
  </si>
  <si>
    <t>1. Estudiantes duplicados, agosto 2019.</t>
  </si>
  <si>
    <t>2. Asistencia mensual según Sexo de los estudiantes (GEN_ALU), agosto 2019.</t>
  </si>
  <si>
    <t>3. Asistencia mensual según Dependencia Administrativa del Establecimiento Educacional (COD_DEPE2), agosto 2019.</t>
  </si>
  <si>
    <t>4. Asistencia mensual según Región del Establecimiento Educacional (COD_REG_RBD), agosto 2019.</t>
  </si>
  <si>
    <t>5. Asistencia mensual según Área Geográfica del Establecimiento (RURAL_RBD), agosto 2019.</t>
  </si>
  <si>
    <t>6. Asistencia mensual según Código de Enseñanza (COD_ENSE), agosto 2019.</t>
  </si>
  <si>
    <t>7. Registro de Asistencia por días asistidos (DIAS_ASISTIDOS), agosto 2019.</t>
  </si>
  <si>
    <t>8. Registro de Asistencia por días trabajados (DIAS_TRABAJADOS), agosto 2019.</t>
  </si>
  <si>
    <t>9. Registros que contaban con un identificador provisorio escolar antes de obtener su RUN definitivo, agosto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</si>
</sst>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"/>
      <family val="2"/>
    </font>
    <font>
      <b/>
      <sz val="18"/>
      <color theme="4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2060"/>
      <name val="Verdana"/>
      <family val="2"/>
    </font>
    <font>
      <b/>
      <sz val="8"/>
      <color rgb="FFFFFFFF"/>
      <name val="Verdana"/>
      <family val="2"/>
    </font>
    <font>
      <sz val="8"/>
      <color rgb="FF002060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BFD1E7"/>
        <bgColor indexed="64"/>
      </patternFill>
    </fill>
    <fill>
      <patternFill patternType="solid">
        <fgColor rgb="FFE1E9F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rgb="FFFFFFFF"/>
      </left>
      <right style="medium">
        <color rgb="FFFFFFFF"/>
      </right>
      <top style="thin">
        <color theme="0"/>
      </top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thin">
        <color theme="0"/>
      </top>
      <bottom/>
      <diagonal/>
    </border>
    <border>
      <left/>
      <right style="medium">
        <color rgb="FFFFFFFF"/>
      </right>
      <top style="thin">
        <color theme="0"/>
      </top>
      <bottom/>
      <diagonal/>
    </border>
    <border>
      <left/>
      <right style="medium">
        <color rgb="FFFFFFFF"/>
      </right>
      <top/>
      <bottom/>
      <diagonal/>
    </border>
  </borders>
  <cellStyleXfs count="12">
    <xf numFmtId="0" fontId="0" fillId="0" borderId="0"/>
    <xf numFmtId="0" fontId="1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1" fillId="0" borderId="0" xfId="1"/>
    <xf numFmtId="0" fontId="0" fillId="0" borderId="0" xfId="0" applyAlignment="1">
      <alignment wrapText="1"/>
    </xf>
    <xf numFmtId="0" fontId="0" fillId="0" borderId="0" xfId="0" applyAlignment="1"/>
    <xf numFmtId="0" fontId="3" fillId="2" borderId="0" xfId="0" applyFont="1" applyFill="1" applyAlignment="1">
      <alignment horizontal="center" wrapText="1"/>
    </xf>
    <xf numFmtId="0" fontId="2" fillId="0" borderId="0" xfId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/>
    <xf numFmtId="0" fontId="0" fillId="0" borderId="0" xfId="0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left" vertical="center"/>
    </xf>
    <xf numFmtId="3" fontId="8" fillId="6" borderId="4" xfId="0" applyNumberFormat="1" applyFont="1" applyFill="1" applyBorder="1" applyAlignment="1">
      <alignment horizontal="right" vertical="center" wrapText="1" indent="1"/>
    </xf>
    <xf numFmtId="164" fontId="8" fillId="6" borderId="4" xfId="2" applyNumberFormat="1" applyFont="1" applyFill="1" applyBorder="1" applyAlignment="1">
      <alignment horizontal="right" vertical="center" wrapText="1" indent="1"/>
    </xf>
    <xf numFmtId="3" fontId="8" fillId="3" borderId="4" xfId="0" applyNumberFormat="1" applyFont="1" applyFill="1" applyBorder="1" applyAlignment="1">
      <alignment horizontal="right" vertical="center" wrapText="1" indent="1"/>
    </xf>
    <xf numFmtId="164" fontId="8" fillId="3" borderId="4" xfId="2" applyNumberFormat="1" applyFont="1" applyFill="1" applyBorder="1" applyAlignment="1">
      <alignment horizontal="right" vertical="center" wrapText="1" indent="1"/>
    </xf>
    <xf numFmtId="3" fontId="6" fillId="6" borderId="4" xfId="0" applyNumberFormat="1" applyFont="1" applyFill="1" applyBorder="1" applyAlignment="1">
      <alignment horizontal="right" vertical="center" wrapText="1" indent="1"/>
    </xf>
    <xf numFmtId="164" fontId="6" fillId="6" borderId="4" xfId="2" applyNumberFormat="1" applyFont="1" applyFill="1" applyBorder="1" applyAlignment="1">
      <alignment horizontal="right" vertical="center" wrapText="1" indent="1"/>
    </xf>
    <xf numFmtId="0" fontId="6" fillId="5" borderId="3" xfId="0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5" borderId="3" xfId="0" applyFont="1" applyFill="1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6" fillId="5" borderId="3" xfId="0" applyNumberFormat="1" applyFont="1" applyFill="1" applyBorder="1" applyAlignment="1">
      <alignment horizontal="center" vertical="center"/>
    </xf>
    <xf numFmtId="10" fontId="8" fillId="2" borderId="4" xfId="2" applyNumberFormat="1" applyFont="1" applyFill="1" applyBorder="1" applyAlignment="1">
      <alignment horizontal="right" vertical="center" wrapText="1" indent="1"/>
    </xf>
    <xf numFmtId="10" fontId="8" fillId="7" borderId="4" xfId="2" applyNumberFormat="1" applyFont="1" applyFill="1" applyBorder="1" applyAlignment="1">
      <alignment horizontal="right" vertical="center" wrapText="1" indent="1"/>
    </xf>
    <xf numFmtId="9" fontId="6" fillId="6" borderId="4" xfId="2" applyNumberFormat="1" applyFont="1" applyFill="1" applyBorder="1" applyAlignment="1">
      <alignment horizontal="right" vertical="center" wrapText="1" indent="1"/>
    </xf>
    <xf numFmtId="10" fontId="8" fillId="3" borderId="4" xfId="2" applyNumberFormat="1" applyFont="1" applyFill="1" applyBorder="1" applyAlignment="1">
      <alignment horizontal="right" vertical="center" wrapText="1" indent="1"/>
    </xf>
    <xf numFmtId="10" fontId="8" fillId="6" borderId="4" xfId="2" applyNumberFormat="1" applyFont="1" applyFill="1" applyBorder="1" applyAlignment="1">
      <alignment horizontal="right" vertical="center" wrapText="1" indent="1"/>
    </xf>
    <xf numFmtId="9" fontId="6" fillId="7" borderId="4" xfId="2" applyNumberFormat="1" applyFont="1" applyFill="1" applyBorder="1" applyAlignment="1">
      <alignment horizontal="right" vertical="center" wrapText="1" indent="1"/>
    </xf>
    <xf numFmtId="10" fontId="8" fillId="0" borderId="4" xfId="2" applyNumberFormat="1" applyFont="1" applyFill="1" applyBorder="1" applyAlignment="1">
      <alignment horizontal="right" vertical="center" wrapText="1" indent="1"/>
    </xf>
    <xf numFmtId="0" fontId="6" fillId="5" borderId="9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horizontal="left" vertical="center" wrapText="1"/>
    </xf>
    <xf numFmtId="10" fontId="6" fillId="6" borderId="4" xfId="2" applyNumberFormat="1" applyFont="1" applyFill="1" applyBorder="1" applyAlignment="1">
      <alignment horizontal="right" vertical="center" wrapText="1" indent="1"/>
    </xf>
    <xf numFmtId="3" fontId="6" fillId="2" borderId="4" xfId="0" applyNumberFormat="1" applyFont="1" applyFill="1" applyBorder="1" applyAlignment="1">
      <alignment horizontal="right" vertical="center" wrapText="1" indent="1"/>
    </xf>
    <xf numFmtId="9" fontId="6" fillId="2" borderId="4" xfId="2" applyNumberFormat="1" applyFont="1" applyFill="1" applyBorder="1" applyAlignment="1">
      <alignment horizontal="right" vertical="center" wrapText="1" indent="1"/>
    </xf>
    <xf numFmtId="164" fontId="8" fillId="2" borderId="4" xfId="2" applyNumberFormat="1" applyFont="1" applyFill="1" applyBorder="1" applyAlignment="1">
      <alignment horizontal="right" vertical="center" wrapText="1" indent="1"/>
    </xf>
    <xf numFmtId="3" fontId="8" fillId="2" borderId="4" xfId="0" applyNumberFormat="1" applyFont="1" applyFill="1" applyBorder="1" applyAlignment="1">
      <alignment horizontal="right" vertical="center" wrapText="1" indent="1"/>
    </xf>
    <xf numFmtId="164" fontId="6" fillId="2" borderId="4" xfId="2" applyNumberFormat="1" applyFont="1" applyFill="1" applyBorder="1" applyAlignment="1">
      <alignment horizontal="right" vertical="center" wrapText="1" indent="1"/>
    </xf>
    <xf numFmtId="10" fontId="8" fillId="6" borderId="4" xfId="0" applyNumberFormat="1" applyFont="1" applyFill="1" applyBorder="1" applyAlignment="1">
      <alignment horizontal="right" vertical="center" wrapText="1" indent="1"/>
    </xf>
    <xf numFmtId="3" fontId="6" fillId="7" borderId="4" xfId="0" applyNumberFormat="1" applyFont="1" applyFill="1" applyBorder="1" applyAlignment="1">
      <alignment horizontal="right" vertical="center" wrapText="1" indent="1"/>
    </xf>
    <xf numFmtId="164" fontId="6" fillId="7" borderId="4" xfId="2" applyNumberFormat="1" applyFont="1" applyFill="1" applyBorder="1" applyAlignment="1">
      <alignment horizontal="right" vertical="center" wrapText="1" indent="1"/>
    </xf>
    <xf numFmtId="3" fontId="8" fillId="7" borderId="4" xfId="0" applyNumberFormat="1" applyFont="1" applyFill="1" applyBorder="1" applyAlignment="1">
      <alignment horizontal="right" vertical="center" wrapText="1" indent="1"/>
    </xf>
    <xf numFmtId="3" fontId="8" fillId="8" borderId="4" xfId="0" applyNumberFormat="1" applyFont="1" applyFill="1" applyBorder="1" applyAlignment="1">
      <alignment horizontal="right" vertical="center" wrapText="1" indent="1"/>
    </xf>
    <xf numFmtId="10" fontId="8" fillId="8" borderId="4" xfId="2" applyNumberFormat="1" applyFont="1" applyFill="1" applyBorder="1" applyAlignment="1">
      <alignment horizontal="right" vertical="center" wrapText="1" indent="1"/>
    </xf>
    <xf numFmtId="0" fontId="6" fillId="3" borderId="8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left" vertical="center"/>
    </xf>
    <xf numFmtId="0" fontId="6" fillId="5" borderId="12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left" vertical="center"/>
    </xf>
    <xf numFmtId="0" fontId="6" fillId="5" borderId="11" xfId="0" applyFont="1" applyFill="1" applyBorder="1" applyAlignment="1">
      <alignment horizontal="left" vertical="center"/>
    </xf>
    <xf numFmtId="0" fontId="6" fillId="5" borderId="14" xfId="0" applyNumberFormat="1" applyFont="1" applyFill="1" applyBorder="1" applyAlignment="1">
      <alignment horizontal="center" vertical="center" wrapText="1"/>
    </xf>
    <xf numFmtId="0" fontId="6" fillId="5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6" fillId="5" borderId="9" xfId="0" applyFont="1" applyFill="1" applyBorder="1" applyAlignment="1">
      <alignment horizontal="left" vertical="center" wrapText="1"/>
    </xf>
    <xf numFmtId="0" fontId="6" fillId="5" borderId="13" xfId="0" applyFont="1" applyFill="1" applyBorder="1" applyAlignment="1">
      <alignment horizontal="left" vertical="center" wrapText="1"/>
    </xf>
    <xf numFmtId="0" fontId="6" fillId="5" borderId="14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6" fillId="5" borderId="13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</cellXfs>
  <cellStyles count="12">
    <cellStyle name="Normal" xfId="0" builtinId="0"/>
    <cellStyle name="Normal_Hoja2" xfId="1" xr:uid="{00000000-0005-0000-0000-000001000000}"/>
    <cellStyle name="Porcentaje" xfId="2" builtinId="5"/>
    <cellStyle name="style1494360747153" xfId="3" xr:uid="{00000000-0005-0000-0000-000003000000}"/>
    <cellStyle name="style1494360747338" xfId="4" xr:uid="{00000000-0005-0000-0000-000004000000}"/>
    <cellStyle name="style1494360747527" xfId="5" xr:uid="{00000000-0005-0000-0000-000005000000}"/>
    <cellStyle name="style1499892071129" xfId="6" xr:uid="{00000000-0005-0000-0000-000006000000}"/>
    <cellStyle name="style1499892071316" xfId="7" xr:uid="{00000000-0005-0000-0000-000007000000}"/>
    <cellStyle name="style1507045828099" xfId="8" xr:uid="{00000000-0005-0000-0000-000008000000}"/>
    <cellStyle name="style1513803214616" xfId="9" xr:uid="{00000000-0005-0000-0000-000009000000}"/>
    <cellStyle name="style1513803214811" xfId="10" xr:uid="{00000000-0005-0000-0000-00000A000000}"/>
    <cellStyle name="style1513803215011" xfId="11" xr:uid="{00000000-0005-0000-0000-00000B000000}"/>
  </cellStyles>
  <dxfs count="0"/>
  <tableStyles count="0" defaultTableStyle="TableStyleMedium2" defaultPivotStyle="PivotStyleLight16"/>
  <colors>
    <mruColors>
      <color rgb="FFE1E9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95249</xdr:rowOff>
    </xdr:from>
    <xdr:to>
      <xdr:col>1</xdr:col>
      <xdr:colOff>419100</xdr:colOff>
      <xdr:row>6</xdr:row>
      <xdr:rowOff>123824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49"/>
          <a:ext cx="1333500" cy="117157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104774</xdr:colOff>
      <xdr:row>0</xdr:row>
      <xdr:rowOff>142875</xdr:rowOff>
    </xdr:from>
    <xdr:to>
      <xdr:col>5</xdr:col>
      <xdr:colOff>476249</xdr:colOff>
      <xdr:row>6</xdr:row>
      <xdr:rowOff>157404</xdr:rowOff>
    </xdr:to>
    <xdr:pic>
      <xdr:nvPicPr>
        <xdr:cNvPr id="4" name="Imagen 5">
          <a:extLst>
            <a:ext uri="{FF2B5EF4-FFF2-40B4-BE49-F238E27FC236}">
              <a16:creationId xmlns:a16="http://schemas.microsoft.com/office/drawing/2014/main" id="{AAFB527D-23FE-4881-8911-C5D305E74B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4" y="142875"/>
          <a:ext cx="2009775" cy="11575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G184"/>
  <sheetViews>
    <sheetView showGridLines="0" tabSelected="1" view="pageBreakPreview" topLeftCell="A151" zoomScale="110" zoomScaleNormal="100" zoomScaleSheetLayoutView="110" workbookViewId="0">
      <selection activeCell="C174" sqref="C174:C176"/>
    </sheetView>
  </sheetViews>
  <sheetFormatPr baseColWidth="10" defaultRowHeight="15" x14ac:dyDescent="0.25"/>
  <cols>
    <col min="1" max="1" width="14.5703125" style="3" customWidth="1"/>
    <col min="2" max="2" width="63.140625" style="2" customWidth="1"/>
    <col min="3" max="6" width="12.28515625" style="2" customWidth="1"/>
  </cols>
  <sheetData>
    <row r="7" spans="1:6" x14ac:dyDescent="0.25">
      <c r="B7" s="23"/>
    </row>
    <row r="9" spans="1:6" ht="23.25" x14ac:dyDescent="0.35">
      <c r="A9" s="60" t="s">
        <v>83</v>
      </c>
      <c r="B9" s="60"/>
      <c r="C9" s="60"/>
      <c r="D9" s="60"/>
      <c r="E9" s="60"/>
      <c r="F9" s="60"/>
    </row>
    <row r="10" spans="1:6" ht="15" customHeight="1" x14ac:dyDescent="0.35">
      <c r="B10" s="4"/>
      <c r="C10" s="4"/>
      <c r="D10" s="4"/>
      <c r="E10" s="4"/>
      <c r="F10" s="4"/>
    </row>
    <row r="11" spans="1:6" s="10" customFormat="1" ht="15" customHeight="1" x14ac:dyDescent="0.35">
      <c r="A11" s="3"/>
      <c r="B11" s="4"/>
      <c r="C11" s="4"/>
      <c r="D11" s="4"/>
      <c r="E11" s="4"/>
      <c r="F11" s="4"/>
    </row>
    <row r="12" spans="1:6" ht="15" customHeight="1" x14ac:dyDescent="0.35">
      <c r="A12" s="48" t="s">
        <v>84</v>
      </c>
      <c r="B12" s="48"/>
      <c r="C12" s="48"/>
      <c r="D12" s="48"/>
      <c r="E12" s="48"/>
      <c r="F12" s="4"/>
    </row>
    <row r="13" spans="1:6" x14ac:dyDescent="0.25">
      <c r="A13" s="49"/>
      <c r="B13" s="50"/>
      <c r="C13" s="12" t="s">
        <v>22</v>
      </c>
      <c r="D13" s="12" t="s">
        <v>3</v>
      </c>
      <c r="E13" s="12" t="s">
        <v>26</v>
      </c>
      <c r="F13" s="5"/>
    </row>
    <row r="14" spans="1:6" s="10" customFormat="1" ht="15.75" thickBot="1" x14ac:dyDescent="0.3">
      <c r="A14" s="32"/>
      <c r="B14" s="13" t="s">
        <v>67</v>
      </c>
      <c r="C14" s="16">
        <v>3356246</v>
      </c>
      <c r="D14" s="25">
        <f>C14/C26</f>
        <v>0.93930323697225093</v>
      </c>
      <c r="E14" s="25">
        <f>D14</f>
        <v>0.93930323697225093</v>
      </c>
      <c r="F14" s="5"/>
    </row>
    <row r="15" spans="1:6" s="10" customFormat="1" ht="15.75" thickBot="1" x14ac:dyDescent="0.3">
      <c r="A15" s="33"/>
      <c r="B15" s="13" t="s">
        <v>45</v>
      </c>
      <c r="C15" s="14">
        <v>199624</v>
      </c>
      <c r="D15" s="26">
        <f t="shared" ref="D15:D25" si="0">C15/$C$26</f>
        <v>5.5868213884604591E-2</v>
      </c>
      <c r="E15" s="26">
        <f>E14+D15</f>
        <v>0.99517145085685554</v>
      </c>
      <c r="F15" s="5"/>
    </row>
    <row r="16" spans="1:6" s="10" customFormat="1" ht="15.75" thickBot="1" x14ac:dyDescent="0.3">
      <c r="A16" s="33"/>
      <c r="B16" s="13" t="s">
        <v>46</v>
      </c>
      <c r="C16" s="16">
        <v>15514</v>
      </c>
      <c r="D16" s="25">
        <f t="shared" si="0"/>
        <v>4.3418600479188654E-3</v>
      </c>
      <c r="E16" s="25">
        <f t="shared" ref="E16:E25" si="1">E15+D16</f>
        <v>0.99951331090477435</v>
      </c>
      <c r="F16" s="5"/>
    </row>
    <row r="17" spans="1:7" s="10" customFormat="1" ht="15.75" thickBot="1" x14ac:dyDescent="0.3">
      <c r="A17" s="33"/>
      <c r="B17" s="13" t="s">
        <v>47</v>
      </c>
      <c r="C17" s="14">
        <v>1347</v>
      </c>
      <c r="D17" s="26">
        <f t="shared" si="0"/>
        <v>3.7698114506553513E-4</v>
      </c>
      <c r="E17" s="26">
        <f t="shared" si="1"/>
        <v>0.99989029204983992</v>
      </c>
      <c r="F17" s="5"/>
    </row>
    <row r="18" spans="1:7" s="10" customFormat="1" ht="15.75" thickBot="1" x14ac:dyDescent="0.3">
      <c r="A18" s="33"/>
      <c r="B18" s="13" t="s">
        <v>59</v>
      </c>
      <c r="C18" s="16">
        <v>237</v>
      </c>
      <c r="D18" s="25">
        <f t="shared" si="0"/>
        <v>6.6328531091708852E-5</v>
      </c>
      <c r="E18" s="25">
        <f t="shared" si="1"/>
        <v>0.9999566205809316</v>
      </c>
      <c r="F18" s="5"/>
    </row>
    <row r="19" spans="1:7" s="10" customFormat="1" ht="15.75" thickBot="1" x14ac:dyDescent="0.3">
      <c r="A19" s="33"/>
      <c r="B19" s="13" t="s">
        <v>76</v>
      </c>
      <c r="C19" s="14">
        <v>89</v>
      </c>
      <c r="D19" s="26">
        <f t="shared" si="0"/>
        <v>2.4908182561865347E-5</v>
      </c>
      <c r="E19" s="26">
        <f t="shared" si="1"/>
        <v>0.99998152876349344</v>
      </c>
      <c r="F19" s="5"/>
    </row>
    <row r="20" spans="1:7" s="10" customFormat="1" ht="15.75" thickBot="1" x14ac:dyDescent="0.3">
      <c r="A20" s="33"/>
      <c r="B20" s="13" t="s">
        <v>77</v>
      </c>
      <c r="C20" s="40">
        <v>42</v>
      </c>
      <c r="D20" s="25">
        <f t="shared" si="0"/>
        <v>1.1754423231442075E-5</v>
      </c>
      <c r="E20" s="25">
        <f t="shared" si="1"/>
        <v>0.99999328318672487</v>
      </c>
      <c r="F20" s="5"/>
    </row>
    <row r="21" spans="1:7" s="10" customFormat="1" ht="15.75" thickBot="1" x14ac:dyDescent="0.3">
      <c r="A21" s="33"/>
      <c r="B21" s="13" t="s">
        <v>78</v>
      </c>
      <c r="C21" s="14">
        <v>13</v>
      </c>
      <c r="D21" s="26">
        <f t="shared" si="0"/>
        <v>3.6382738573511183E-6</v>
      </c>
      <c r="E21" s="26">
        <f t="shared" si="1"/>
        <v>0.99999692146058217</v>
      </c>
      <c r="F21" s="5"/>
    </row>
    <row r="22" spans="1:7" s="10" customFormat="1" ht="15.75" thickBot="1" x14ac:dyDescent="0.3">
      <c r="A22" s="33"/>
      <c r="B22" s="13" t="s">
        <v>79</v>
      </c>
      <c r="C22" s="40">
        <v>5</v>
      </c>
      <c r="D22" s="25">
        <f t="shared" si="0"/>
        <v>1.3993360989811993E-6</v>
      </c>
      <c r="E22" s="25">
        <f t="shared" si="1"/>
        <v>0.99999832079668116</v>
      </c>
      <c r="F22" s="5"/>
    </row>
    <row r="23" spans="1:7" s="10" customFormat="1" ht="15.75" thickBot="1" x14ac:dyDescent="0.3">
      <c r="A23" s="33"/>
      <c r="B23" s="13" t="s">
        <v>80</v>
      </c>
      <c r="C23" s="45">
        <v>3</v>
      </c>
      <c r="D23" s="26">
        <f t="shared" si="0"/>
        <v>8.3960165938871958E-7</v>
      </c>
      <c r="E23" s="26">
        <f t="shared" si="1"/>
        <v>0.99999916039834058</v>
      </c>
      <c r="F23" s="5"/>
    </row>
    <row r="24" spans="1:7" s="10" customFormat="1" ht="15.75" thickBot="1" x14ac:dyDescent="0.3">
      <c r="A24" s="33"/>
      <c r="B24" s="13" t="s">
        <v>81</v>
      </c>
      <c r="C24" s="40">
        <v>2</v>
      </c>
      <c r="D24" s="25">
        <f t="shared" si="0"/>
        <v>5.5973443959247975E-7</v>
      </c>
      <c r="E24" s="25">
        <f t="shared" si="1"/>
        <v>0.99999972013278016</v>
      </c>
      <c r="F24" s="5"/>
    </row>
    <row r="25" spans="1:7" s="10" customFormat="1" ht="15.75" thickBot="1" x14ac:dyDescent="0.3">
      <c r="A25" s="33"/>
      <c r="B25" s="13" t="s">
        <v>82</v>
      </c>
      <c r="C25" s="45">
        <v>1</v>
      </c>
      <c r="D25" s="26">
        <f t="shared" si="0"/>
        <v>2.7986721979623988E-7</v>
      </c>
      <c r="E25" s="26">
        <f t="shared" si="1"/>
        <v>1</v>
      </c>
      <c r="F25" s="5"/>
    </row>
    <row r="26" spans="1:7" ht="15.75" thickBot="1" x14ac:dyDescent="0.3">
      <c r="A26" s="34"/>
      <c r="B26" s="13" t="s">
        <v>0</v>
      </c>
      <c r="C26" s="37">
        <v>3573123</v>
      </c>
      <c r="D26" s="38">
        <v>1</v>
      </c>
      <c r="E26" s="39"/>
      <c r="F26" s="5"/>
    </row>
    <row r="27" spans="1:7" x14ac:dyDescent="0.25">
      <c r="A27" s="65" t="s">
        <v>60</v>
      </c>
      <c r="B27" s="65"/>
      <c r="C27" s="65"/>
      <c r="D27" s="65"/>
      <c r="E27" s="65"/>
      <c r="F27" s="21"/>
      <c r="G27" s="10"/>
    </row>
    <row r="28" spans="1:7" ht="15" customHeight="1" x14ac:dyDescent="0.25">
      <c r="A28" s="66" t="s">
        <v>61</v>
      </c>
      <c r="B28" s="66"/>
      <c r="C28" s="66"/>
      <c r="D28" s="66"/>
      <c r="E28" s="66"/>
      <c r="F28" s="6"/>
      <c r="G28" s="10"/>
    </row>
    <row r="29" spans="1:7" ht="15" customHeight="1" x14ac:dyDescent="0.25">
      <c r="A29" s="53" t="s">
        <v>48</v>
      </c>
      <c r="B29" s="53"/>
      <c r="C29" s="53"/>
      <c r="D29" s="53"/>
      <c r="E29" s="53"/>
      <c r="F29" s="6"/>
      <c r="G29" s="10"/>
    </row>
    <row r="30" spans="1:7" ht="15" customHeight="1" x14ac:dyDescent="0.25">
      <c r="A30" s="53" t="s">
        <v>49</v>
      </c>
      <c r="B30" s="53"/>
      <c r="C30" s="53"/>
      <c r="D30" s="53"/>
      <c r="E30" s="53"/>
      <c r="F30" s="6"/>
      <c r="G30" s="10"/>
    </row>
    <row r="31" spans="1:7" ht="15" customHeight="1" x14ac:dyDescent="0.25">
      <c r="A31" s="53" t="s">
        <v>50</v>
      </c>
      <c r="B31" s="53"/>
      <c r="C31" s="53"/>
      <c r="D31" s="53"/>
      <c r="E31" s="53"/>
      <c r="F31" s="6"/>
      <c r="G31" s="10"/>
    </row>
    <row r="32" spans="1:7" ht="15" customHeight="1" x14ac:dyDescent="0.25">
      <c r="A32" s="9"/>
      <c r="B32" s="6"/>
      <c r="C32" s="6"/>
      <c r="D32" s="6"/>
      <c r="E32" s="6"/>
      <c r="F32" s="6"/>
      <c r="G32" s="10"/>
    </row>
    <row r="33" spans="1:7" ht="15" customHeight="1" x14ac:dyDescent="0.25">
      <c r="A33" s="9"/>
      <c r="B33" s="6"/>
      <c r="C33" s="6"/>
      <c r="D33" s="6"/>
      <c r="E33" s="6"/>
      <c r="F33" s="6"/>
      <c r="G33" s="10"/>
    </row>
    <row r="34" spans="1:7" ht="15" customHeight="1" x14ac:dyDescent="0.25">
      <c r="A34" s="48" t="s">
        <v>85</v>
      </c>
      <c r="B34" s="48"/>
      <c r="C34" s="48"/>
      <c r="D34" s="48"/>
      <c r="E34" s="48"/>
      <c r="F34" s="6"/>
      <c r="G34" s="10"/>
    </row>
    <row r="35" spans="1:7" ht="15.75" customHeight="1" x14ac:dyDescent="0.25">
      <c r="A35" s="49"/>
      <c r="B35" s="50"/>
      <c r="C35" s="12" t="s">
        <v>22</v>
      </c>
      <c r="D35" s="12" t="s">
        <v>3</v>
      </c>
      <c r="E35" s="12" t="s">
        <v>26</v>
      </c>
      <c r="F35" s="8"/>
      <c r="G35" s="10"/>
    </row>
    <row r="36" spans="1:7" ht="15.75" thickBot="1" x14ac:dyDescent="0.3">
      <c r="A36" s="61" t="s">
        <v>64</v>
      </c>
      <c r="B36" s="13" t="s">
        <v>65</v>
      </c>
      <c r="C36" s="16">
        <v>1846268</v>
      </c>
      <c r="D36" s="28">
        <f>C36/C39</f>
        <v>0.51670989215876417</v>
      </c>
      <c r="E36" s="28">
        <f>+D36</f>
        <v>0.51670989215876417</v>
      </c>
      <c r="F36" s="8"/>
      <c r="G36" s="10"/>
    </row>
    <row r="37" spans="1:7" ht="15.75" customHeight="1" thickBot="1" x14ac:dyDescent="0.3">
      <c r="A37" s="51"/>
      <c r="B37" s="13" t="s">
        <v>66</v>
      </c>
      <c r="C37" s="14">
        <v>1726851</v>
      </c>
      <c r="D37" s="29">
        <f>C37/C39</f>
        <v>0.48328898837235662</v>
      </c>
      <c r="E37" s="15">
        <f>+E36+D37</f>
        <v>0.99999888053112085</v>
      </c>
      <c r="F37"/>
      <c r="G37" s="10"/>
    </row>
    <row r="38" spans="1:7" ht="15.75" thickBot="1" x14ac:dyDescent="0.3">
      <c r="A38" s="51"/>
      <c r="B38" s="13" t="s">
        <v>44</v>
      </c>
      <c r="C38" s="16">
        <v>4</v>
      </c>
      <c r="D38" s="28">
        <f>C38/C39</f>
        <v>1.1194688791849595E-6</v>
      </c>
      <c r="E38" s="17">
        <f>+E37+D38</f>
        <v>1</v>
      </c>
      <c r="F38"/>
      <c r="G38" s="10"/>
    </row>
    <row r="39" spans="1:7" ht="15.75" thickBot="1" x14ac:dyDescent="0.3">
      <c r="A39" s="52"/>
      <c r="B39" s="13" t="s">
        <v>0</v>
      </c>
      <c r="C39" s="18">
        <v>3573123</v>
      </c>
      <c r="D39" s="27">
        <v>1</v>
      </c>
      <c r="E39" s="19"/>
      <c r="F39"/>
      <c r="G39" s="10"/>
    </row>
    <row r="40" spans="1:7" x14ac:dyDescent="0.25">
      <c r="A40" s="53" t="s">
        <v>62</v>
      </c>
      <c r="B40" s="53"/>
      <c r="C40" s="53"/>
      <c r="D40" s="53"/>
      <c r="E40" s="53"/>
      <c r="F40"/>
      <c r="G40" s="10"/>
    </row>
    <row r="41" spans="1:7" x14ac:dyDescent="0.25">
      <c r="A41" s="9"/>
      <c r="B41" s="8"/>
      <c r="C41" s="8"/>
      <c r="D41" s="8"/>
      <c r="E41" s="8"/>
      <c r="F41"/>
      <c r="G41" s="10"/>
    </row>
    <row r="42" spans="1:7" ht="15" customHeight="1" x14ac:dyDescent="0.25">
      <c r="A42" s="7"/>
      <c r="B42" s="6"/>
      <c r="C42" s="6"/>
      <c r="D42" s="6"/>
      <c r="E42" s="6"/>
      <c r="F42"/>
    </row>
    <row r="43" spans="1:7" ht="15" customHeight="1" x14ac:dyDescent="0.25">
      <c r="A43" s="48" t="s">
        <v>86</v>
      </c>
      <c r="B43" s="48"/>
      <c r="C43" s="48"/>
      <c r="D43" s="48"/>
      <c r="E43" s="48"/>
      <c r="F43" s="6"/>
    </row>
    <row r="44" spans="1:7" ht="15.75" customHeight="1" x14ac:dyDescent="0.25">
      <c r="A44" s="49"/>
      <c r="B44" s="50"/>
      <c r="C44" s="12" t="s">
        <v>22</v>
      </c>
      <c r="D44" s="12" t="s">
        <v>3</v>
      </c>
      <c r="E44" s="12" t="s">
        <v>26</v>
      </c>
      <c r="F44" s="8"/>
    </row>
    <row r="45" spans="1:7" ht="15.75" customHeight="1" thickBot="1" x14ac:dyDescent="0.3">
      <c r="A45" s="67" t="s">
        <v>24</v>
      </c>
      <c r="B45" s="13" t="s">
        <v>1</v>
      </c>
      <c r="C45" s="14">
        <v>1358135</v>
      </c>
      <c r="D45" s="26">
        <f>C45/C49</f>
        <v>0.38009746655796622</v>
      </c>
      <c r="E45" s="26">
        <f>D45</f>
        <v>0.38009746655796622</v>
      </c>
      <c r="F45" s="1"/>
    </row>
    <row r="46" spans="1:7" ht="15.75" customHeight="1" thickBot="1" x14ac:dyDescent="0.3">
      <c r="A46" s="68"/>
      <c r="B46" s="13" t="s">
        <v>2</v>
      </c>
      <c r="C46" s="16">
        <v>2104329</v>
      </c>
      <c r="D46" s="25">
        <f>C46/C49</f>
        <v>0.5889327067666017</v>
      </c>
      <c r="E46" s="25">
        <f>E45+D46</f>
        <v>0.96903017332456787</v>
      </c>
      <c r="F46" s="1"/>
    </row>
    <row r="47" spans="1:7" ht="15.75" thickBot="1" x14ac:dyDescent="0.3">
      <c r="A47" s="68"/>
      <c r="B47" s="13" t="s">
        <v>25</v>
      </c>
      <c r="C47" s="14">
        <v>47520</v>
      </c>
      <c r="D47" s="26">
        <f>C47/C49</f>
        <v>1.3299290284717319E-2</v>
      </c>
      <c r="E47" s="26">
        <f>E46+D47</f>
        <v>0.98232946360928519</v>
      </c>
      <c r="F47" s="1"/>
    </row>
    <row r="48" spans="1:7" ht="15.75" thickBot="1" x14ac:dyDescent="0.3">
      <c r="A48" s="68"/>
      <c r="B48" s="13" t="s">
        <v>68</v>
      </c>
      <c r="C48" s="16">
        <v>63139</v>
      </c>
      <c r="D48" s="25">
        <f>C48/C49</f>
        <v>1.7670536390714791E-2</v>
      </c>
      <c r="E48" s="25">
        <f>E47+D48</f>
        <v>1</v>
      </c>
      <c r="F48" s="1"/>
    </row>
    <row r="49" spans="1:7" ht="15.75" thickBot="1" x14ac:dyDescent="0.3">
      <c r="A49" s="68"/>
      <c r="B49" s="13" t="s">
        <v>0</v>
      </c>
      <c r="C49" s="18">
        <v>3573123</v>
      </c>
      <c r="D49" s="27">
        <v>1</v>
      </c>
      <c r="E49" s="19"/>
      <c r="F49" s="1"/>
    </row>
    <row r="50" spans="1:7" x14ac:dyDescent="0.25">
      <c r="A50" s="53" t="s">
        <v>62</v>
      </c>
      <c r="B50" s="53"/>
      <c r="C50" s="53"/>
      <c r="D50" s="53"/>
      <c r="E50" s="53"/>
      <c r="F50" s="1"/>
    </row>
    <row r="51" spans="1:7" ht="15" customHeight="1" x14ac:dyDescent="0.25">
      <c r="A51" s="9"/>
      <c r="B51" s="8"/>
      <c r="C51" s="8"/>
      <c r="D51" s="8"/>
      <c r="E51" s="8"/>
      <c r="F51" s="8"/>
    </row>
    <row r="52" spans="1:7" ht="15" customHeight="1" x14ac:dyDescent="0.25">
      <c r="A52" s="7"/>
      <c r="B52" s="6"/>
      <c r="C52" s="6"/>
      <c r="D52" s="6"/>
      <c r="E52" s="6"/>
      <c r="F52" s="8"/>
    </row>
    <row r="53" spans="1:7" ht="15.75" customHeight="1" x14ac:dyDescent="0.25">
      <c r="A53" s="48" t="s">
        <v>87</v>
      </c>
      <c r="B53" s="48"/>
      <c r="C53" s="48"/>
      <c r="D53" s="48"/>
      <c r="E53" s="48"/>
      <c r="F53" s="6"/>
    </row>
    <row r="54" spans="1:7" s="2" customFormat="1" x14ac:dyDescent="0.25">
      <c r="A54" s="49"/>
      <c r="B54" s="50"/>
      <c r="C54" s="12" t="s">
        <v>22</v>
      </c>
      <c r="D54" s="12" t="s">
        <v>3</v>
      </c>
      <c r="E54" s="12" t="s">
        <v>26</v>
      </c>
      <c r="F54" s="8"/>
      <c r="G54"/>
    </row>
    <row r="55" spans="1:7" ht="15.75" thickBot="1" x14ac:dyDescent="0.3">
      <c r="A55" s="62" t="s">
        <v>21</v>
      </c>
      <c r="B55" s="13" t="s">
        <v>20</v>
      </c>
      <c r="C55" s="14">
        <v>55588</v>
      </c>
      <c r="D55" s="29">
        <f>+C55/$C$71</f>
        <v>1.5557259014033382E-2</v>
      </c>
      <c r="E55" s="29">
        <f>+D55</f>
        <v>1.5557259014033382E-2</v>
      </c>
      <c r="F55"/>
    </row>
    <row r="56" spans="1:7" ht="15.75" customHeight="1" thickBot="1" x14ac:dyDescent="0.3">
      <c r="A56" s="63"/>
      <c r="B56" s="13" t="s">
        <v>7</v>
      </c>
      <c r="C56" s="16">
        <v>83194</v>
      </c>
      <c r="D56" s="28">
        <f t="shared" ref="D56:D71" si="2">+C56/$C$71</f>
        <v>2.328327348372838E-2</v>
      </c>
      <c r="E56" s="28">
        <f>+E55+D56</f>
        <v>3.8840532497761759E-2</v>
      </c>
    </row>
    <row r="57" spans="1:7" ht="15.75" thickBot="1" x14ac:dyDescent="0.3">
      <c r="A57" s="63"/>
      <c r="B57" s="13" t="s">
        <v>8</v>
      </c>
      <c r="C57" s="14">
        <v>129526</v>
      </c>
      <c r="D57" s="29">
        <f t="shared" si="2"/>
        <v>3.6250081511327768E-2</v>
      </c>
      <c r="E57" s="29">
        <f t="shared" ref="E57:E70" si="3">+E56+D57</f>
        <v>7.5090614009089535E-2</v>
      </c>
      <c r="F57"/>
    </row>
    <row r="58" spans="1:7" ht="15.75" thickBot="1" x14ac:dyDescent="0.3">
      <c r="A58" s="63"/>
      <c r="B58" s="13" t="s">
        <v>9</v>
      </c>
      <c r="C58" s="16">
        <v>67727</v>
      </c>
      <c r="D58" s="28">
        <f t="shared" si="2"/>
        <v>1.8954567195139937E-2</v>
      </c>
      <c r="E58" s="28">
        <f t="shared" si="3"/>
        <v>9.4045181204229472E-2</v>
      </c>
      <c r="F58"/>
    </row>
    <row r="59" spans="1:7" ht="15.75" thickBot="1" x14ac:dyDescent="0.3">
      <c r="A59" s="63"/>
      <c r="B59" s="13" t="s">
        <v>10</v>
      </c>
      <c r="C59" s="14">
        <v>170531</v>
      </c>
      <c r="D59" s="29">
        <f t="shared" si="2"/>
        <v>4.7726036859072583E-2</v>
      </c>
      <c r="E59" s="29">
        <f t="shared" si="3"/>
        <v>0.14177121806330206</v>
      </c>
      <c r="F59"/>
    </row>
    <row r="60" spans="1:7" ht="15.75" thickBot="1" x14ac:dyDescent="0.3">
      <c r="A60" s="63"/>
      <c r="B60" s="13" t="s">
        <v>11</v>
      </c>
      <c r="C60" s="16">
        <v>361943</v>
      </c>
      <c r="D60" s="28">
        <f t="shared" si="2"/>
        <v>0.10129598113471044</v>
      </c>
      <c r="E60" s="28">
        <f t="shared" si="3"/>
        <v>0.24306719919801251</v>
      </c>
      <c r="F60"/>
      <c r="G60" s="10"/>
    </row>
    <row r="61" spans="1:7" ht="15.75" thickBot="1" x14ac:dyDescent="0.3">
      <c r="A61" s="63"/>
      <c r="B61" s="13" t="s">
        <v>18</v>
      </c>
      <c r="C61" s="14">
        <v>1313887</v>
      </c>
      <c r="D61" s="29">
        <f t="shared" si="2"/>
        <v>0.36771390181642222</v>
      </c>
      <c r="E61" s="29">
        <f t="shared" si="3"/>
        <v>0.61078110101443472</v>
      </c>
      <c r="F61"/>
    </row>
    <row r="62" spans="1:7" ht="15.75" thickBot="1" x14ac:dyDescent="0.3">
      <c r="A62" s="63"/>
      <c r="B62" s="13" t="s">
        <v>12</v>
      </c>
      <c r="C62" s="16">
        <v>196074</v>
      </c>
      <c r="D62" s="28">
        <f t="shared" si="2"/>
        <v>5.487468525432794E-2</v>
      </c>
      <c r="E62" s="28">
        <f t="shared" si="3"/>
        <v>0.66565578626876265</v>
      </c>
      <c r="F62"/>
      <c r="G62" s="10"/>
    </row>
    <row r="63" spans="1:7" ht="15.75" thickBot="1" x14ac:dyDescent="0.3">
      <c r="A63" s="63"/>
      <c r="B63" s="13" t="s">
        <v>13</v>
      </c>
      <c r="C63" s="14">
        <v>224368</v>
      </c>
      <c r="D63" s="29">
        <f t="shared" si="2"/>
        <v>6.2793248371242741E-2</v>
      </c>
      <c r="E63" s="29">
        <f t="shared" si="3"/>
        <v>0.72844903464000543</v>
      </c>
      <c r="F63"/>
    </row>
    <row r="64" spans="1:7" ht="15.75" thickBot="1" x14ac:dyDescent="0.3">
      <c r="A64" s="63"/>
      <c r="B64" s="13" t="s">
        <v>73</v>
      </c>
      <c r="C64" s="16">
        <v>102816</v>
      </c>
      <c r="D64" s="28">
        <f t="shared" si="2"/>
        <v>2.8774828070570198E-2</v>
      </c>
      <c r="E64" s="28">
        <f t="shared" si="3"/>
        <v>0.75722386271057562</v>
      </c>
      <c r="F64"/>
    </row>
    <row r="65" spans="1:7" ht="15.75" thickBot="1" x14ac:dyDescent="0.3">
      <c r="A65" s="63"/>
      <c r="B65" s="13" t="s">
        <v>23</v>
      </c>
      <c r="C65" s="14">
        <v>324133</v>
      </c>
      <c r="D65" s="29">
        <f t="shared" si="2"/>
        <v>9.0714201554214613E-2</v>
      </c>
      <c r="E65" s="29">
        <f t="shared" si="3"/>
        <v>0.84793806426479024</v>
      </c>
      <c r="F65"/>
    </row>
    <row r="66" spans="1:7" ht="15.75" thickBot="1" x14ac:dyDescent="0.3">
      <c r="A66" s="63"/>
      <c r="B66" s="13" t="s">
        <v>14</v>
      </c>
      <c r="C66" s="16">
        <v>215222</v>
      </c>
      <c r="D66" s="28">
        <f t="shared" si="2"/>
        <v>6.0233582778986335E-2</v>
      </c>
      <c r="E66" s="28">
        <f t="shared" si="3"/>
        <v>0.90817164704377662</v>
      </c>
      <c r="F66"/>
    </row>
    <row r="67" spans="1:7" ht="15.75" thickBot="1" x14ac:dyDescent="0.3">
      <c r="A67" s="63"/>
      <c r="B67" s="13" t="s">
        <v>19</v>
      </c>
      <c r="C67" s="14">
        <v>83561</v>
      </c>
      <c r="D67" s="29">
        <f t="shared" si="2"/>
        <v>2.33859847533936E-2</v>
      </c>
      <c r="E67" s="29">
        <f t="shared" si="3"/>
        <v>0.93155763179717022</v>
      </c>
      <c r="F67"/>
    </row>
    <row r="68" spans="1:7" ht="15.75" thickBot="1" x14ac:dyDescent="0.3">
      <c r="A68" s="63"/>
      <c r="B68" s="13" t="s">
        <v>15</v>
      </c>
      <c r="C68" s="16">
        <v>187638</v>
      </c>
      <c r="D68" s="28">
        <f t="shared" si="2"/>
        <v>5.2513725388126854E-2</v>
      </c>
      <c r="E68" s="28">
        <f t="shared" si="3"/>
        <v>0.98407135718529704</v>
      </c>
      <c r="F68"/>
    </row>
    <row r="69" spans="1:7" ht="15.75" thickBot="1" x14ac:dyDescent="0.3">
      <c r="A69" s="63"/>
      <c r="B69" s="13" t="s">
        <v>16</v>
      </c>
      <c r="C69" s="14">
        <v>26406</v>
      </c>
      <c r="D69" s="29">
        <f t="shared" si="2"/>
        <v>7.3901738059395103E-3</v>
      </c>
      <c r="E69" s="29">
        <f t="shared" si="3"/>
        <v>0.99146153099123657</v>
      </c>
      <c r="F69"/>
    </row>
    <row r="70" spans="1:7" s="10" customFormat="1" ht="15.75" thickBot="1" x14ac:dyDescent="0.3">
      <c r="A70" s="63"/>
      <c r="B70" s="13" t="s">
        <v>17</v>
      </c>
      <c r="C70" s="16">
        <v>30509</v>
      </c>
      <c r="D70" s="28">
        <f t="shared" si="2"/>
        <v>8.5384690087634829E-3</v>
      </c>
      <c r="E70" s="28">
        <f t="shared" si="3"/>
        <v>1</v>
      </c>
    </row>
    <row r="71" spans="1:7" ht="15.75" thickBot="1" x14ac:dyDescent="0.3">
      <c r="A71" s="64"/>
      <c r="B71" s="13" t="s">
        <v>0</v>
      </c>
      <c r="C71" s="18">
        <v>3573123</v>
      </c>
      <c r="D71" s="30">
        <f t="shared" si="2"/>
        <v>1</v>
      </c>
      <c r="E71" s="19"/>
      <c r="F71"/>
    </row>
    <row r="72" spans="1:7" x14ac:dyDescent="0.25">
      <c r="A72" s="53" t="s">
        <v>62</v>
      </c>
      <c r="B72" s="53"/>
      <c r="C72" s="53"/>
      <c r="D72" s="53"/>
      <c r="E72" s="53"/>
      <c r="F72"/>
      <c r="G72" s="2"/>
    </row>
    <row r="73" spans="1:7" x14ac:dyDescent="0.25">
      <c r="A73" s="9"/>
      <c r="B73" s="8"/>
      <c r="C73" s="8"/>
      <c r="D73" s="8"/>
      <c r="E73" s="8"/>
      <c r="F73"/>
    </row>
    <row r="74" spans="1:7" ht="15" customHeight="1" x14ac:dyDescent="0.25">
      <c r="A74" s="7"/>
      <c r="B74" s="8"/>
      <c r="C74" s="8"/>
      <c r="D74" s="8"/>
      <c r="E74" s="8"/>
      <c r="F74" s="8"/>
    </row>
    <row r="75" spans="1:7" ht="15.75" customHeight="1" x14ac:dyDescent="0.25">
      <c r="A75" s="48" t="s">
        <v>88</v>
      </c>
      <c r="B75" s="48"/>
      <c r="C75" s="48"/>
      <c r="D75" s="48"/>
      <c r="E75" s="48"/>
      <c r="F75" s="8"/>
    </row>
    <row r="76" spans="1:7" x14ac:dyDescent="0.25">
      <c r="A76" s="49"/>
      <c r="B76" s="50"/>
      <c r="C76" s="12" t="s">
        <v>22</v>
      </c>
      <c r="D76" s="12" t="s">
        <v>3</v>
      </c>
      <c r="E76" s="12" t="s">
        <v>26</v>
      </c>
      <c r="F76" s="8"/>
    </row>
    <row r="77" spans="1:7" ht="15.75" customHeight="1" thickBot="1" x14ac:dyDescent="0.3">
      <c r="A77" s="61" t="s">
        <v>6</v>
      </c>
      <c r="B77" s="13" t="s">
        <v>4</v>
      </c>
      <c r="C77" s="14">
        <v>3276403</v>
      </c>
      <c r="D77" s="29">
        <f>+C77/$C$79</f>
        <v>0.91695779854205972</v>
      </c>
      <c r="E77" s="29">
        <f>+D77</f>
        <v>0.91695779854205972</v>
      </c>
      <c r="F77" s="8"/>
    </row>
    <row r="78" spans="1:7" ht="15.75" thickBot="1" x14ac:dyDescent="0.3">
      <c r="A78" s="51"/>
      <c r="B78" s="13" t="s">
        <v>5</v>
      </c>
      <c r="C78" s="16">
        <v>296720</v>
      </c>
      <c r="D78" s="28">
        <f t="shared" ref="D78:D79" si="4">+C78/$C$79</f>
        <v>8.3042201457940293E-2</v>
      </c>
      <c r="E78" s="28">
        <f>+E77+D78</f>
        <v>1</v>
      </c>
      <c r="F78"/>
    </row>
    <row r="79" spans="1:7" ht="15.75" thickBot="1" x14ac:dyDescent="0.3">
      <c r="A79" s="52"/>
      <c r="B79" s="13" t="s">
        <v>0</v>
      </c>
      <c r="C79" s="18">
        <v>3573123</v>
      </c>
      <c r="D79" s="27">
        <f t="shared" si="4"/>
        <v>1</v>
      </c>
      <c r="E79" s="19"/>
      <c r="F79"/>
    </row>
    <row r="80" spans="1:7" ht="15" customHeight="1" x14ac:dyDescent="0.25">
      <c r="A80" s="53" t="s">
        <v>63</v>
      </c>
      <c r="B80" s="53"/>
      <c r="C80" s="53"/>
      <c r="D80" s="53"/>
      <c r="E80" s="53"/>
      <c r="F80"/>
    </row>
    <row r="81" spans="1:7" x14ac:dyDescent="0.25">
      <c r="A81" s="7"/>
      <c r="B81" s="8"/>
      <c r="C81" s="8"/>
      <c r="D81" s="8"/>
      <c r="E81" s="8"/>
      <c r="F81"/>
    </row>
    <row r="82" spans="1:7" x14ac:dyDescent="0.25">
      <c r="A82" s="7"/>
      <c r="B82" s="8"/>
      <c r="C82" s="8"/>
      <c r="D82" s="8"/>
      <c r="E82" s="8"/>
      <c r="F82" s="8"/>
    </row>
    <row r="83" spans="1:7" ht="15.75" customHeight="1" x14ac:dyDescent="0.25">
      <c r="A83" s="48" t="s">
        <v>89</v>
      </c>
      <c r="B83" s="48"/>
      <c r="C83" s="48"/>
      <c r="D83" s="48"/>
      <c r="E83" s="48"/>
      <c r="F83" s="8"/>
    </row>
    <row r="84" spans="1:7" x14ac:dyDescent="0.25">
      <c r="A84" s="49"/>
      <c r="B84" s="50"/>
      <c r="C84" s="12" t="s">
        <v>22</v>
      </c>
      <c r="D84" s="12" t="s">
        <v>3</v>
      </c>
      <c r="E84" s="12" t="s">
        <v>26</v>
      </c>
      <c r="F84" s="8"/>
    </row>
    <row r="85" spans="1:7" ht="15.75" customHeight="1" thickBot="1" x14ac:dyDescent="0.3">
      <c r="A85" s="20">
        <v>10</v>
      </c>
      <c r="B85" s="13" t="s">
        <v>27</v>
      </c>
      <c r="C85" s="16">
        <v>362210</v>
      </c>
      <c r="D85" s="28">
        <f>+C85/$C$112</f>
        <v>0.10137070568239605</v>
      </c>
      <c r="E85" s="28">
        <f>+D85</f>
        <v>0.10137070568239605</v>
      </c>
      <c r="F85" s="8"/>
    </row>
    <row r="86" spans="1:7" s="2" customFormat="1" ht="15.75" thickBot="1" x14ac:dyDescent="0.3">
      <c r="A86" s="20">
        <v>110</v>
      </c>
      <c r="B86" s="13" t="s">
        <v>28</v>
      </c>
      <c r="C86" s="14">
        <v>1947530</v>
      </c>
      <c r="D86" s="29">
        <f t="shared" ref="D86:D112" si="5">+C86/$C$112</f>
        <v>0.54504980656977109</v>
      </c>
      <c r="E86" s="29">
        <f>+E85+D86</f>
        <v>0.64642051225216712</v>
      </c>
      <c r="F86"/>
      <c r="G86"/>
    </row>
    <row r="87" spans="1:7" s="2" customFormat="1" ht="15.75" thickBot="1" x14ac:dyDescent="0.3">
      <c r="A87" s="20">
        <v>165</v>
      </c>
      <c r="B87" s="13" t="s">
        <v>29</v>
      </c>
      <c r="C87" s="16">
        <v>19646</v>
      </c>
      <c r="D87" s="28">
        <f t="shared" si="5"/>
        <v>5.4982714001169282E-3</v>
      </c>
      <c r="E87" s="28">
        <f t="shared" ref="E87:E111" si="6">+E86+D87</f>
        <v>0.65191878365228406</v>
      </c>
      <c r="G87"/>
    </row>
    <row r="88" spans="1:7" s="2" customFormat="1" ht="15.75" thickBot="1" x14ac:dyDescent="0.3">
      <c r="A88" s="20">
        <v>167</v>
      </c>
      <c r="B88" s="13" t="s">
        <v>30</v>
      </c>
      <c r="C88" s="14">
        <v>6059</v>
      </c>
      <c r="D88" s="29">
        <f t="shared" si="5"/>
        <v>1.6957154847454174E-3</v>
      </c>
      <c r="E88" s="29">
        <f t="shared" si="6"/>
        <v>0.65361449913702951</v>
      </c>
      <c r="G88"/>
    </row>
    <row r="89" spans="1:7" s="2" customFormat="1" ht="15.75" thickBot="1" x14ac:dyDescent="0.3">
      <c r="A89" s="20">
        <v>211</v>
      </c>
      <c r="B89" s="13" t="s">
        <v>31</v>
      </c>
      <c r="C89" s="16">
        <v>410</v>
      </c>
      <c r="D89" s="28">
        <f t="shared" si="5"/>
        <v>1.1474556011645834E-4</v>
      </c>
      <c r="E89" s="28">
        <f t="shared" si="6"/>
        <v>0.65372924469714599</v>
      </c>
      <c r="G89"/>
    </row>
    <row r="90" spans="1:7" s="2" customFormat="1" ht="15.75" thickBot="1" x14ac:dyDescent="0.3">
      <c r="A90" s="20">
        <v>212</v>
      </c>
      <c r="B90" s="13" t="s">
        <v>32</v>
      </c>
      <c r="C90" s="14">
        <v>42438</v>
      </c>
      <c r="D90" s="29">
        <f t="shared" si="5"/>
        <v>1.1877005073712827E-2</v>
      </c>
      <c r="E90" s="29">
        <f t="shared" si="6"/>
        <v>0.6656062497708588</v>
      </c>
      <c r="G90"/>
    </row>
    <row r="91" spans="1:7" s="2" customFormat="1" ht="15.75" thickBot="1" x14ac:dyDescent="0.3">
      <c r="A91" s="20">
        <v>213</v>
      </c>
      <c r="B91" s="13" t="s">
        <v>33</v>
      </c>
      <c r="C91" s="16">
        <v>536</v>
      </c>
      <c r="D91" s="28">
        <f t="shared" si="5"/>
        <v>1.5000882981078457E-4</v>
      </c>
      <c r="E91" s="28">
        <f t="shared" si="6"/>
        <v>0.66575625860066956</v>
      </c>
      <c r="G91"/>
    </row>
    <row r="92" spans="1:7" s="2" customFormat="1" ht="15.75" thickBot="1" x14ac:dyDescent="0.3">
      <c r="A92" s="20">
        <v>214</v>
      </c>
      <c r="B92" s="13" t="s">
        <v>34</v>
      </c>
      <c r="C92" s="14">
        <v>159001</v>
      </c>
      <c r="D92" s="29">
        <f t="shared" si="5"/>
        <v>4.4499167814821938E-2</v>
      </c>
      <c r="E92" s="29">
        <f t="shared" si="6"/>
        <v>0.71025542641549144</v>
      </c>
      <c r="G92"/>
    </row>
    <row r="93" spans="1:7" s="2" customFormat="1" ht="15.75" thickBot="1" x14ac:dyDescent="0.3">
      <c r="A93" s="20">
        <v>215</v>
      </c>
      <c r="B93" s="13" t="s">
        <v>35</v>
      </c>
      <c r="C93" s="16">
        <v>407</v>
      </c>
      <c r="D93" s="28">
        <f t="shared" si="5"/>
        <v>1.1390595845706963E-4</v>
      </c>
      <c r="E93" s="28">
        <f t="shared" si="6"/>
        <v>0.7103693323739485</v>
      </c>
      <c r="G93"/>
    </row>
    <row r="94" spans="1:7" s="2" customFormat="1" ht="15.75" thickBot="1" x14ac:dyDescent="0.3">
      <c r="A94" s="20">
        <v>216</v>
      </c>
      <c r="B94" s="13" t="s">
        <v>36</v>
      </c>
      <c r="C94" s="14">
        <v>2244</v>
      </c>
      <c r="D94" s="29">
        <f t="shared" si="5"/>
        <v>6.2802204122276229E-4</v>
      </c>
      <c r="E94" s="29">
        <f t="shared" si="6"/>
        <v>0.71099735441517131</v>
      </c>
      <c r="G94"/>
    </row>
    <row r="95" spans="1:7" s="2" customFormat="1" ht="21.75" thickBot="1" x14ac:dyDescent="0.3">
      <c r="A95" s="20">
        <v>217</v>
      </c>
      <c r="B95" s="22" t="s">
        <v>37</v>
      </c>
      <c r="C95" s="16">
        <v>1861</v>
      </c>
      <c r="D95" s="28">
        <f t="shared" si="5"/>
        <v>5.2083289604080236E-4</v>
      </c>
      <c r="E95" s="28">
        <f t="shared" si="6"/>
        <v>0.71151818731121208</v>
      </c>
      <c r="G95"/>
    </row>
    <row r="96" spans="1:7" s="2" customFormat="1" ht="15.75" thickBot="1" x14ac:dyDescent="0.3">
      <c r="A96" s="20">
        <v>218</v>
      </c>
      <c r="B96" s="35" t="s">
        <v>74</v>
      </c>
      <c r="C96" s="14">
        <v>1048</v>
      </c>
      <c r="D96" s="29">
        <f t="shared" si="5"/>
        <v>2.9330084634645936E-4</v>
      </c>
      <c r="E96" s="29">
        <f t="shared" si="6"/>
        <v>0.71181148815755857</v>
      </c>
      <c r="G96" s="10"/>
    </row>
    <row r="97" spans="1:7" s="2" customFormat="1" ht="15.75" thickBot="1" x14ac:dyDescent="0.3">
      <c r="A97" s="20">
        <v>219</v>
      </c>
      <c r="B97" s="35" t="s">
        <v>75</v>
      </c>
      <c r="C97" s="16">
        <v>6</v>
      </c>
      <c r="D97" s="28">
        <f t="shared" si="5"/>
        <v>1.6792033187774392E-6</v>
      </c>
      <c r="E97" s="28">
        <f t="shared" si="6"/>
        <v>0.7118131673608773</v>
      </c>
      <c r="G97" s="10"/>
    </row>
    <row r="98" spans="1:7" s="2" customFormat="1" ht="15.75" thickBot="1" x14ac:dyDescent="0.3">
      <c r="A98" s="20">
        <v>299</v>
      </c>
      <c r="B98" s="13" t="s">
        <v>38</v>
      </c>
      <c r="C98" s="14">
        <v>2703</v>
      </c>
      <c r="D98" s="29">
        <f t="shared" si="5"/>
        <v>7.5648109510923639E-4</v>
      </c>
      <c r="E98" s="29">
        <f t="shared" si="6"/>
        <v>0.71256964845598658</v>
      </c>
      <c r="G98"/>
    </row>
    <row r="99" spans="1:7" s="2" customFormat="1" ht="15.75" thickBot="1" x14ac:dyDescent="0.3">
      <c r="A99" s="20">
        <v>310</v>
      </c>
      <c r="B99" s="13" t="s">
        <v>57</v>
      </c>
      <c r="C99" s="16">
        <v>607098</v>
      </c>
      <c r="D99" s="28">
        <f t="shared" si="5"/>
        <v>0.16990682940385762</v>
      </c>
      <c r="E99" s="28">
        <f t="shared" si="6"/>
        <v>0.88247647785984418</v>
      </c>
      <c r="G99"/>
    </row>
    <row r="100" spans="1:7" s="2" customFormat="1" ht="15.75" thickBot="1" x14ac:dyDescent="0.3">
      <c r="A100" s="20">
        <v>363</v>
      </c>
      <c r="B100" s="13" t="s">
        <v>39</v>
      </c>
      <c r="C100" s="14">
        <v>145093</v>
      </c>
      <c r="D100" s="29">
        <f t="shared" si="5"/>
        <v>4.060677452189583E-2</v>
      </c>
      <c r="E100" s="29">
        <f t="shared" si="6"/>
        <v>0.92308325238174005</v>
      </c>
      <c r="G100"/>
    </row>
    <row r="101" spans="1:7" s="2" customFormat="1" ht="15.75" thickBot="1" x14ac:dyDescent="0.3">
      <c r="A101" s="20">
        <v>410</v>
      </c>
      <c r="B101" s="13" t="s">
        <v>58</v>
      </c>
      <c r="C101" s="16">
        <v>76862</v>
      </c>
      <c r="D101" s="28">
        <f t="shared" si="5"/>
        <v>2.151115424797859E-2</v>
      </c>
      <c r="E101" s="28">
        <f t="shared" si="6"/>
        <v>0.94459440662971861</v>
      </c>
      <c r="G101"/>
    </row>
    <row r="102" spans="1:7" s="2" customFormat="1" ht="15.75" thickBot="1" x14ac:dyDescent="0.3">
      <c r="A102" s="20">
        <v>463</v>
      </c>
      <c r="B102" s="13" t="s">
        <v>55</v>
      </c>
      <c r="C102" s="14">
        <v>2199</v>
      </c>
      <c r="D102" s="29">
        <f t="shared" si="5"/>
        <v>6.1542801633193147E-4</v>
      </c>
      <c r="E102" s="29">
        <f t="shared" si="6"/>
        <v>0.94520983464605057</v>
      </c>
      <c r="G102"/>
    </row>
    <row r="103" spans="1:7" s="2" customFormat="1" ht="15.75" thickBot="1" x14ac:dyDescent="0.3">
      <c r="A103" s="20">
        <v>510</v>
      </c>
      <c r="B103" s="13" t="s">
        <v>51</v>
      </c>
      <c r="C103" s="16">
        <v>105268</v>
      </c>
      <c r="D103" s="28">
        <f t="shared" si="5"/>
        <v>2.9461062493510579E-2</v>
      </c>
      <c r="E103" s="28">
        <f t="shared" si="6"/>
        <v>0.97467089713956112</v>
      </c>
      <c r="G103"/>
    </row>
    <row r="104" spans="1:7" s="2" customFormat="1" ht="15.75" thickBot="1" x14ac:dyDescent="0.3">
      <c r="A104" s="20">
        <v>563</v>
      </c>
      <c r="B104" s="13" t="s">
        <v>56</v>
      </c>
      <c r="C104" s="14">
        <v>4675</v>
      </c>
      <c r="D104" s="29">
        <f t="shared" si="5"/>
        <v>1.3083792525474215E-3</v>
      </c>
      <c r="E104" s="29">
        <f t="shared" si="6"/>
        <v>0.97597927639210857</v>
      </c>
    </row>
    <row r="105" spans="1:7" s="2" customFormat="1" ht="15.75" thickBot="1" x14ac:dyDescent="0.3">
      <c r="A105" s="20">
        <v>610</v>
      </c>
      <c r="B105" s="13" t="s">
        <v>52</v>
      </c>
      <c r="C105" s="16">
        <v>58462</v>
      </c>
      <c r="D105" s="28">
        <f t="shared" si="5"/>
        <v>1.6361597403727775E-2</v>
      </c>
      <c r="E105" s="28">
        <f t="shared" si="6"/>
        <v>0.99234087379583635</v>
      </c>
    </row>
    <row r="106" spans="1:7" s="2" customFormat="1" ht="15.75" thickBot="1" x14ac:dyDescent="0.3">
      <c r="A106" s="20">
        <v>663</v>
      </c>
      <c r="B106" s="13" t="s">
        <v>40</v>
      </c>
      <c r="C106" s="14">
        <v>4217</v>
      </c>
      <c r="D106" s="29">
        <f t="shared" si="5"/>
        <v>1.1802000658807435E-3</v>
      </c>
      <c r="E106" s="29">
        <f t="shared" si="6"/>
        <v>0.99352107386171706</v>
      </c>
    </row>
    <row r="107" spans="1:7" s="2" customFormat="1" ht="15.75" thickBot="1" x14ac:dyDescent="0.3">
      <c r="A107" s="20">
        <v>710</v>
      </c>
      <c r="B107" s="13" t="s">
        <v>53</v>
      </c>
      <c r="C107" s="16">
        <v>17719</v>
      </c>
      <c r="D107" s="28">
        <f t="shared" si="5"/>
        <v>4.958967267569574E-3</v>
      </c>
      <c r="E107" s="28">
        <f t="shared" si="6"/>
        <v>0.99848004112928668</v>
      </c>
    </row>
    <row r="108" spans="1:7" s="2" customFormat="1" ht="15.75" thickBot="1" x14ac:dyDescent="0.3">
      <c r="A108" s="20">
        <v>763</v>
      </c>
      <c r="B108" s="13" t="s">
        <v>41</v>
      </c>
      <c r="C108" s="14">
        <v>646</v>
      </c>
      <c r="D108" s="29">
        <f t="shared" si="5"/>
        <v>1.8079422398837095E-4</v>
      </c>
      <c r="E108" s="29">
        <f t="shared" si="6"/>
        <v>0.9986608353532751</v>
      </c>
    </row>
    <row r="109" spans="1:7" s="2" customFormat="1" ht="15.75" thickBot="1" x14ac:dyDescent="0.3">
      <c r="A109" s="20">
        <v>810</v>
      </c>
      <c r="B109" s="13" t="s">
        <v>54</v>
      </c>
      <c r="C109" s="16">
        <v>4219</v>
      </c>
      <c r="D109" s="28">
        <f t="shared" si="5"/>
        <v>1.180759800320336E-3</v>
      </c>
      <c r="E109" s="28">
        <f t="shared" si="6"/>
        <v>0.99984159515359539</v>
      </c>
    </row>
    <row r="110" spans="1:7" s="2" customFormat="1" ht="15.75" thickBot="1" x14ac:dyDescent="0.3">
      <c r="A110" s="20">
        <v>863</v>
      </c>
      <c r="B110" s="13" t="s">
        <v>42</v>
      </c>
      <c r="C110" s="14">
        <v>14</v>
      </c>
      <c r="D110" s="29">
        <f t="shared" si="5"/>
        <v>3.918141077147358E-6</v>
      </c>
      <c r="E110" s="29">
        <f t="shared" si="6"/>
        <v>0.99984551329467253</v>
      </c>
    </row>
    <row r="111" spans="1:7" s="2" customFormat="1" ht="15.75" thickBot="1" x14ac:dyDescent="0.3">
      <c r="A111" s="20">
        <v>910</v>
      </c>
      <c r="B111" s="13" t="s">
        <v>43</v>
      </c>
      <c r="C111" s="16">
        <v>552</v>
      </c>
      <c r="D111" s="28">
        <f t="shared" si="5"/>
        <v>1.544867053275244E-4</v>
      </c>
      <c r="E111" s="28">
        <f t="shared" si="6"/>
        <v>1</v>
      </c>
    </row>
    <row r="112" spans="1:7" s="2" customFormat="1" ht="15.75" thickBot="1" x14ac:dyDescent="0.3">
      <c r="A112" s="56" t="s">
        <v>0</v>
      </c>
      <c r="B112" s="57"/>
      <c r="C112" s="18">
        <v>3573123</v>
      </c>
      <c r="D112" s="36">
        <f t="shared" si="5"/>
        <v>1</v>
      </c>
      <c r="E112" s="29"/>
    </row>
    <row r="113" spans="1:7" x14ac:dyDescent="0.25">
      <c r="A113" s="53" t="s">
        <v>62</v>
      </c>
      <c r="B113" s="53"/>
      <c r="C113" s="53"/>
      <c r="D113" s="53"/>
      <c r="E113" s="53"/>
      <c r="G113" s="2"/>
    </row>
    <row r="114" spans="1:7" x14ac:dyDescent="0.25">
      <c r="A114" s="9"/>
      <c r="B114" s="8"/>
      <c r="C114" s="8"/>
      <c r="D114" s="8"/>
      <c r="E114" s="8"/>
      <c r="F114"/>
      <c r="G114" s="2"/>
    </row>
    <row r="115" spans="1:7" ht="15.75" customHeight="1" x14ac:dyDescent="0.25">
      <c r="A115" s="9"/>
      <c r="B115" s="8"/>
      <c r="C115" s="8"/>
      <c r="D115" s="8"/>
      <c r="E115" s="8"/>
      <c r="F115" s="8"/>
      <c r="G115" s="2"/>
    </row>
    <row r="116" spans="1:7" ht="15.75" customHeight="1" x14ac:dyDescent="0.25">
      <c r="A116" s="48" t="s">
        <v>90</v>
      </c>
      <c r="B116" s="48"/>
      <c r="C116" s="48"/>
      <c r="D116" s="48"/>
      <c r="E116" s="48"/>
      <c r="F116" s="8"/>
      <c r="G116" s="2"/>
    </row>
    <row r="117" spans="1:7" s="10" customFormat="1" ht="15.75" customHeight="1" x14ac:dyDescent="0.25">
      <c r="A117" s="49"/>
      <c r="B117" s="50"/>
      <c r="C117" s="12" t="s">
        <v>22</v>
      </c>
      <c r="D117" s="12" t="s">
        <v>3</v>
      </c>
      <c r="E117" s="12" t="s">
        <v>26</v>
      </c>
      <c r="F117" s="8"/>
      <c r="G117" s="2"/>
    </row>
    <row r="118" spans="1:7" s="10" customFormat="1" ht="15.75" customHeight="1" thickBot="1" x14ac:dyDescent="0.3">
      <c r="A118" s="54" t="s">
        <v>69</v>
      </c>
      <c r="B118" s="24">
        <v>0</v>
      </c>
      <c r="C118" s="16">
        <v>276172</v>
      </c>
      <c r="D118" s="31">
        <f t="shared" ref="D118:D145" si="7">+C118/$C$145</f>
        <v>7.7291489825567161E-2</v>
      </c>
      <c r="E118" s="31">
        <f>+D118</f>
        <v>7.7291489825567161E-2</v>
      </c>
      <c r="F118" s="2"/>
      <c r="G118" s="2"/>
    </row>
    <row r="119" spans="1:7" s="10" customFormat="1" ht="15.75" customHeight="1" thickBot="1" x14ac:dyDescent="0.3">
      <c r="A119" s="55"/>
      <c r="B119" s="24">
        <v>1</v>
      </c>
      <c r="C119" s="14">
        <v>8455</v>
      </c>
      <c r="D119" s="29">
        <f t="shared" si="7"/>
        <v>2.3662773433772081E-3</v>
      </c>
      <c r="E119" s="29">
        <f>+E118+D119</f>
        <v>7.9657767168944363E-2</v>
      </c>
      <c r="F119" s="2"/>
      <c r="G119" s="2"/>
    </row>
    <row r="120" spans="1:7" s="10" customFormat="1" ht="15.75" customHeight="1" thickBot="1" x14ac:dyDescent="0.3">
      <c r="A120" s="55"/>
      <c r="B120" s="24">
        <v>2</v>
      </c>
      <c r="C120" s="16">
        <v>8512</v>
      </c>
      <c r="D120" s="31">
        <f t="shared" si="7"/>
        <v>2.3822297749055937E-3</v>
      </c>
      <c r="E120" s="31">
        <f t="shared" ref="E120:E144" si="8">+E119+D120</f>
        <v>8.203999694384996E-2</v>
      </c>
      <c r="F120" s="2"/>
      <c r="G120" s="2"/>
    </row>
    <row r="121" spans="1:7" ht="15.75" thickBot="1" x14ac:dyDescent="0.3">
      <c r="A121" s="55"/>
      <c r="B121" s="24">
        <v>3</v>
      </c>
      <c r="C121" s="14">
        <v>6896</v>
      </c>
      <c r="D121" s="29">
        <f t="shared" si="7"/>
        <v>1.9299643477148701E-3</v>
      </c>
      <c r="E121" s="29">
        <f t="shared" si="8"/>
        <v>8.3969961291564837E-2</v>
      </c>
      <c r="G121" s="2"/>
    </row>
    <row r="122" spans="1:7" ht="15.75" thickBot="1" x14ac:dyDescent="0.3">
      <c r="A122" s="55"/>
      <c r="B122" s="24">
        <v>4</v>
      </c>
      <c r="C122" s="16">
        <v>7042</v>
      </c>
      <c r="D122" s="31">
        <f t="shared" si="7"/>
        <v>1.9708249618051212E-3</v>
      </c>
      <c r="E122" s="31">
        <f t="shared" si="8"/>
        <v>8.5940786253369955E-2</v>
      </c>
      <c r="G122" s="2"/>
    </row>
    <row r="123" spans="1:7" ht="15.75" thickBot="1" x14ac:dyDescent="0.3">
      <c r="A123" s="55"/>
      <c r="B123" s="24">
        <v>5</v>
      </c>
      <c r="C123" s="14">
        <v>8410</v>
      </c>
      <c r="D123" s="29">
        <f t="shared" si="7"/>
        <v>2.3536833184863775E-3</v>
      </c>
      <c r="E123" s="29">
        <f t="shared" si="8"/>
        <v>8.8294469571856327E-2</v>
      </c>
      <c r="G123" s="2"/>
    </row>
    <row r="124" spans="1:7" ht="15.75" thickBot="1" x14ac:dyDescent="0.3">
      <c r="A124" s="55"/>
      <c r="B124" s="24">
        <v>6</v>
      </c>
      <c r="C124" s="16">
        <v>7730</v>
      </c>
      <c r="D124" s="31">
        <f t="shared" si="7"/>
        <v>2.1633736090249343E-3</v>
      </c>
      <c r="E124" s="31">
        <f t="shared" si="8"/>
        <v>9.0457843180881264E-2</v>
      </c>
      <c r="G124" s="2"/>
    </row>
    <row r="125" spans="1:7" ht="15.75" thickBot="1" x14ac:dyDescent="0.3">
      <c r="A125" s="55"/>
      <c r="B125" s="24">
        <v>7</v>
      </c>
      <c r="C125" s="14">
        <v>10300</v>
      </c>
      <c r="D125" s="29">
        <f t="shared" si="7"/>
        <v>2.8826323639012707E-3</v>
      </c>
      <c r="E125" s="29">
        <f t="shared" si="8"/>
        <v>9.3340475544782531E-2</v>
      </c>
      <c r="G125" s="2"/>
    </row>
    <row r="126" spans="1:7" ht="15.75" thickBot="1" x14ac:dyDescent="0.3">
      <c r="A126" s="55"/>
      <c r="B126" s="24">
        <v>8</v>
      </c>
      <c r="C126" s="16">
        <v>12116</v>
      </c>
      <c r="D126" s="31">
        <f t="shared" si="7"/>
        <v>3.3908712350512421E-3</v>
      </c>
      <c r="E126" s="31">
        <f t="shared" si="8"/>
        <v>9.6731346779833777E-2</v>
      </c>
      <c r="G126" s="2"/>
    </row>
    <row r="127" spans="1:7" ht="15.75" thickBot="1" x14ac:dyDescent="0.3">
      <c r="A127" s="55"/>
      <c r="B127" s="24">
        <v>9</v>
      </c>
      <c r="C127" s="14">
        <v>15656</v>
      </c>
      <c r="D127" s="29">
        <f t="shared" si="7"/>
        <v>4.381601193129931E-3</v>
      </c>
      <c r="E127" s="29">
        <f t="shared" si="8"/>
        <v>0.1011129479729637</v>
      </c>
      <c r="G127" s="2"/>
    </row>
    <row r="128" spans="1:7" ht="15.75" thickBot="1" x14ac:dyDescent="0.3">
      <c r="A128" s="55"/>
      <c r="B128" s="24">
        <v>10</v>
      </c>
      <c r="C128" s="16">
        <v>21902</v>
      </c>
      <c r="D128" s="31">
        <f t="shared" si="7"/>
        <v>6.1296518479772456E-3</v>
      </c>
      <c r="E128" s="31">
        <f t="shared" si="8"/>
        <v>0.10724259982094095</v>
      </c>
      <c r="G128" s="2"/>
    </row>
    <row r="129" spans="1:7" ht="15.75" thickBot="1" x14ac:dyDescent="0.3">
      <c r="A129" s="55"/>
      <c r="B129" s="24">
        <v>11</v>
      </c>
      <c r="C129" s="14">
        <v>27368</v>
      </c>
      <c r="D129" s="29">
        <f t="shared" si="7"/>
        <v>7.6594060713834925E-3</v>
      </c>
      <c r="E129" s="29">
        <f t="shared" si="8"/>
        <v>0.11490200589232444</v>
      </c>
      <c r="G129" s="2"/>
    </row>
    <row r="130" spans="1:7" ht="15.75" thickBot="1" x14ac:dyDescent="0.3">
      <c r="A130" s="55"/>
      <c r="B130" s="24">
        <v>12</v>
      </c>
      <c r="C130" s="16">
        <v>38902</v>
      </c>
      <c r="D130" s="31">
        <f t="shared" si="7"/>
        <v>1.0887394584513323E-2</v>
      </c>
      <c r="E130" s="31">
        <f t="shared" si="8"/>
        <v>0.12578940047683776</v>
      </c>
      <c r="G130" s="2"/>
    </row>
    <row r="131" spans="1:7" ht="15.75" thickBot="1" x14ac:dyDescent="0.3">
      <c r="A131" s="55"/>
      <c r="B131" s="24">
        <v>13</v>
      </c>
      <c r="C131" s="14">
        <v>54999</v>
      </c>
      <c r="D131" s="29">
        <f t="shared" si="7"/>
        <v>1.5392417221573397E-2</v>
      </c>
      <c r="E131" s="29">
        <f t="shared" si="8"/>
        <v>0.14118181769841115</v>
      </c>
    </row>
    <row r="132" spans="1:7" ht="15.75" thickBot="1" x14ac:dyDescent="0.3">
      <c r="A132" s="55"/>
      <c r="B132" s="24">
        <v>14</v>
      </c>
      <c r="C132" s="16">
        <v>78659</v>
      </c>
      <c r="D132" s="31">
        <f t="shared" si="7"/>
        <v>2.2014075641952433E-2</v>
      </c>
      <c r="E132" s="31">
        <f t="shared" si="8"/>
        <v>0.16319589334036358</v>
      </c>
    </row>
    <row r="133" spans="1:7" s="10" customFormat="1" ht="15.75" thickBot="1" x14ac:dyDescent="0.3">
      <c r="A133" s="55"/>
      <c r="B133" s="24">
        <v>15</v>
      </c>
      <c r="C133" s="14">
        <v>122356</v>
      </c>
      <c r="D133" s="29">
        <f t="shared" si="7"/>
        <v>3.4243433545388724E-2</v>
      </c>
      <c r="E133" s="29">
        <f t="shared" si="8"/>
        <v>0.1974393268857523</v>
      </c>
      <c r="F133" s="2"/>
      <c r="G133"/>
    </row>
    <row r="134" spans="1:7" s="10" customFormat="1" ht="15.75" thickBot="1" x14ac:dyDescent="0.3">
      <c r="A134" s="55"/>
      <c r="B134" s="24">
        <v>16</v>
      </c>
      <c r="C134" s="16">
        <v>181698</v>
      </c>
      <c r="D134" s="31">
        <f t="shared" si="7"/>
        <v>5.0851314102537196E-2</v>
      </c>
      <c r="E134" s="31">
        <f t="shared" si="8"/>
        <v>0.24829064098828951</v>
      </c>
      <c r="F134" s="2"/>
      <c r="G134"/>
    </row>
    <row r="135" spans="1:7" s="10" customFormat="1" ht="15.75" thickBot="1" x14ac:dyDescent="0.3">
      <c r="A135" s="55"/>
      <c r="B135" s="24">
        <v>17</v>
      </c>
      <c r="C135" s="14">
        <v>266694</v>
      </c>
      <c r="D135" s="29">
        <f t="shared" si="7"/>
        <v>7.463890831633839E-2</v>
      </c>
      <c r="E135" s="29">
        <f t="shared" si="8"/>
        <v>0.32292954930462792</v>
      </c>
      <c r="F135" s="2"/>
      <c r="G135"/>
    </row>
    <row r="136" spans="1:7" s="10" customFormat="1" ht="15.75" thickBot="1" x14ac:dyDescent="0.3">
      <c r="A136" s="55"/>
      <c r="B136" s="24">
        <v>18</v>
      </c>
      <c r="C136" s="16">
        <v>422628</v>
      </c>
      <c r="D136" s="31">
        <f t="shared" si="7"/>
        <v>0.11827972336804526</v>
      </c>
      <c r="E136" s="31">
        <f t="shared" si="8"/>
        <v>0.44120927267267318</v>
      </c>
      <c r="F136" s="2"/>
      <c r="G136"/>
    </row>
    <row r="137" spans="1:7" ht="15.75" thickBot="1" x14ac:dyDescent="0.3">
      <c r="A137" s="55"/>
      <c r="B137" s="24">
        <v>19</v>
      </c>
      <c r="C137" s="14">
        <v>593871</v>
      </c>
      <c r="D137" s="29">
        <f t="shared" si="7"/>
        <v>0.16620502568761278</v>
      </c>
      <c r="E137" s="29">
        <f t="shared" si="8"/>
        <v>0.60741429836028593</v>
      </c>
    </row>
    <row r="138" spans="1:7" ht="15.75" thickBot="1" x14ac:dyDescent="0.3">
      <c r="A138" s="55"/>
      <c r="B138" s="24">
        <v>20</v>
      </c>
      <c r="C138" s="16">
        <v>1094286</v>
      </c>
      <c r="D138" s="31">
        <f t="shared" si="7"/>
        <v>0.30625478048194815</v>
      </c>
      <c r="E138" s="25">
        <f t="shared" si="8"/>
        <v>0.91366907884223414</v>
      </c>
    </row>
    <row r="139" spans="1:7" s="10" customFormat="1" ht="15.75" thickBot="1" x14ac:dyDescent="0.3">
      <c r="A139" s="55"/>
      <c r="B139" s="24">
        <v>21</v>
      </c>
      <c r="C139" s="14">
        <v>303884</v>
      </c>
      <c r="D139" s="42">
        <f t="shared" si="7"/>
        <v>8.5047170220560561E-2</v>
      </c>
      <c r="E139" s="29">
        <f t="shared" si="8"/>
        <v>0.99871624906279466</v>
      </c>
      <c r="F139" s="2"/>
    </row>
    <row r="140" spans="1:7" s="10" customFormat="1" ht="15.75" thickBot="1" x14ac:dyDescent="0.3">
      <c r="A140" s="55"/>
      <c r="B140" s="24">
        <v>22</v>
      </c>
      <c r="C140" s="40">
        <v>1956</v>
      </c>
      <c r="D140" s="25">
        <f t="shared" si="7"/>
        <v>5.4742028192144524E-4</v>
      </c>
      <c r="E140" s="25">
        <f t="shared" si="8"/>
        <v>0.99926366934471611</v>
      </c>
      <c r="F140" s="2"/>
    </row>
    <row r="141" spans="1:7" s="10" customFormat="1" ht="15.75" thickBot="1" x14ac:dyDescent="0.3">
      <c r="A141" s="55"/>
      <c r="B141" s="24">
        <v>23</v>
      </c>
      <c r="C141" s="14">
        <v>1202</v>
      </c>
      <c r="D141" s="42">
        <f t="shared" si="7"/>
        <v>3.3640039819508031E-4</v>
      </c>
      <c r="E141" s="29">
        <f t="shared" si="8"/>
        <v>0.99960006974291116</v>
      </c>
      <c r="F141" s="2"/>
    </row>
    <row r="142" spans="1:7" s="10" customFormat="1" ht="15.75" thickBot="1" x14ac:dyDescent="0.3">
      <c r="A142" s="55"/>
      <c r="B142" s="24">
        <v>24</v>
      </c>
      <c r="C142" s="14">
        <v>658</v>
      </c>
      <c r="D142" s="42">
        <f t="shared" si="7"/>
        <v>1.8415263062592584E-4</v>
      </c>
      <c r="E142" s="29">
        <f t="shared" si="8"/>
        <v>0.99978422237353703</v>
      </c>
      <c r="F142" s="2"/>
    </row>
    <row r="143" spans="1:7" s="10" customFormat="1" ht="15.75" thickBot="1" x14ac:dyDescent="0.3">
      <c r="A143" s="55"/>
      <c r="B143" s="24">
        <v>25</v>
      </c>
      <c r="C143" s="14">
        <v>391</v>
      </c>
      <c r="D143" s="42">
        <f t="shared" si="7"/>
        <v>1.0942808294032979E-4</v>
      </c>
      <c r="E143" s="29">
        <f t="shared" si="8"/>
        <v>0.99989365045647738</v>
      </c>
      <c r="F143" s="2"/>
    </row>
    <row r="144" spans="1:7" s="10" customFormat="1" ht="15.75" thickBot="1" x14ac:dyDescent="0.3">
      <c r="A144" s="55"/>
      <c r="B144" s="24">
        <v>26</v>
      </c>
      <c r="C144" s="14">
        <v>380</v>
      </c>
      <c r="D144" s="42">
        <f t="shared" si="7"/>
        <v>1.0634954352257116E-4</v>
      </c>
      <c r="E144" s="29">
        <f t="shared" si="8"/>
        <v>1</v>
      </c>
      <c r="F144" s="2"/>
    </row>
    <row r="145" spans="1:7" ht="15.75" customHeight="1" thickBot="1" x14ac:dyDescent="0.3">
      <c r="A145" s="55"/>
      <c r="B145" s="24" t="s">
        <v>0</v>
      </c>
      <c r="C145" s="43">
        <v>3573123</v>
      </c>
      <c r="D145" s="30">
        <f t="shared" si="7"/>
        <v>1</v>
      </c>
      <c r="E145" s="44">
        <v>1</v>
      </c>
      <c r="G145" s="10"/>
    </row>
    <row r="146" spans="1:7" x14ac:dyDescent="0.25">
      <c r="A146" s="53" t="s">
        <v>62</v>
      </c>
      <c r="B146" s="53"/>
      <c r="C146" s="53"/>
      <c r="D146" s="53"/>
      <c r="E146" s="53"/>
      <c r="G146" s="10"/>
    </row>
    <row r="147" spans="1:7" s="10" customFormat="1" x14ac:dyDescent="0.25">
      <c r="A147" s="3"/>
      <c r="B147" s="2"/>
      <c r="C147" s="2"/>
      <c r="D147" s="2"/>
      <c r="E147" s="2"/>
      <c r="F147" s="2"/>
    </row>
    <row r="148" spans="1:7" s="10" customFormat="1" ht="15" customHeight="1" x14ac:dyDescent="0.25">
      <c r="A148" s="48" t="s">
        <v>91</v>
      </c>
      <c r="B148" s="48"/>
      <c r="C148" s="48"/>
      <c r="D148" s="48"/>
      <c r="E148" s="48"/>
      <c r="F148" s="2"/>
    </row>
    <row r="149" spans="1:7" s="10" customFormat="1" x14ac:dyDescent="0.25">
      <c r="A149" s="49"/>
      <c r="B149" s="50"/>
      <c r="C149" s="12" t="s">
        <v>22</v>
      </c>
      <c r="D149" s="12" t="s">
        <v>3</v>
      </c>
      <c r="E149" s="12" t="s">
        <v>26</v>
      </c>
      <c r="F149" s="2"/>
    </row>
    <row r="150" spans="1:7" s="10" customFormat="1" ht="15" customHeight="1" thickBot="1" x14ac:dyDescent="0.3">
      <c r="A150" s="58"/>
      <c r="B150" s="24">
        <v>7</v>
      </c>
      <c r="C150" s="46">
        <v>16</v>
      </c>
      <c r="D150" s="47">
        <f t="shared" ref="D150:D169" si="9">+C150/$C$169</f>
        <v>4.477875516739838E-6</v>
      </c>
      <c r="E150" s="47">
        <f>D150</f>
        <v>4.477875516739838E-6</v>
      </c>
      <c r="F150" s="2"/>
      <c r="G150"/>
    </row>
    <row r="151" spans="1:7" s="10" customFormat="1" ht="15" customHeight="1" thickBot="1" x14ac:dyDescent="0.3">
      <c r="A151" s="58"/>
      <c r="B151" s="24">
        <v>8</v>
      </c>
      <c r="C151" s="40">
        <v>433</v>
      </c>
      <c r="D151" s="25">
        <f t="shared" si="9"/>
        <v>1.2118250617177186E-4</v>
      </c>
      <c r="E151" s="25">
        <f>D151+E150</f>
        <v>1.256603816885117E-4</v>
      </c>
      <c r="F151" s="2"/>
    </row>
    <row r="152" spans="1:7" s="10" customFormat="1" ht="15" customHeight="1" thickBot="1" x14ac:dyDescent="0.3">
      <c r="A152" s="58"/>
      <c r="B152" s="24">
        <v>9</v>
      </c>
      <c r="C152" s="46">
        <v>92</v>
      </c>
      <c r="D152" s="47">
        <f t="shared" si="9"/>
        <v>2.574778422125407E-5</v>
      </c>
      <c r="E152" s="47">
        <f t="shared" ref="E152:E168" si="10">D152+E151</f>
        <v>1.5140816590976578E-4</v>
      </c>
      <c r="F152" s="2"/>
    </row>
    <row r="153" spans="1:7" s="10" customFormat="1" ht="15" customHeight="1" thickBot="1" x14ac:dyDescent="0.3">
      <c r="A153" s="58"/>
      <c r="B153" s="24">
        <v>11</v>
      </c>
      <c r="C153" s="40">
        <v>2025</v>
      </c>
      <c r="D153" s="25">
        <f t="shared" si="9"/>
        <v>5.6673112008738579E-4</v>
      </c>
      <c r="E153" s="25">
        <f t="shared" si="10"/>
        <v>7.1813928599715154E-4</v>
      </c>
      <c r="F153" s="2"/>
    </row>
    <row r="154" spans="1:7" ht="15.75" thickBot="1" x14ac:dyDescent="0.3">
      <c r="A154" s="58"/>
      <c r="B154" s="24">
        <v>12</v>
      </c>
      <c r="C154" s="46">
        <v>4527</v>
      </c>
      <c r="D154" s="47">
        <f t="shared" si="9"/>
        <v>1.2669589040175779E-3</v>
      </c>
      <c r="E154" s="47">
        <f t="shared" si="10"/>
        <v>1.9850981900147295E-3</v>
      </c>
      <c r="G154" s="10"/>
    </row>
    <row r="155" spans="1:7" s="10" customFormat="1" ht="15.75" thickBot="1" x14ac:dyDescent="0.3">
      <c r="A155" s="58"/>
      <c r="B155" s="24">
        <v>13</v>
      </c>
      <c r="C155" s="40">
        <v>554</v>
      </c>
      <c r="D155" s="25">
        <f t="shared" si="9"/>
        <v>1.5504643976711689E-4</v>
      </c>
      <c r="E155" s="25">
        <f t="shared" si="10"/>
        <v>2.1401446297818465E-3</v>
      </c>
      <c r="F155" s="8"/>
    </row>
    <row r="156" spans="1:7" s="10" customFormat="1" ht="15.75" thickBot="1" x14ac:dyDescent="0.3">
      <c r="A156" s="58"/>
      <c r="B156" s="24">
        <v>14</v>
      </c>
      <c r="C156" s="46">
        <v>971</v>
      </c>
      <c r="D156" s="47">
        <f t="shared" si="9"/>
        <v>2.7175107042214894E-4</v>
      </c>
      <c r="E156" s="47">
        <f t="shared" si="10"/>
        <v>2.4118957002039953E-3</v>
      </c>
      <c r="F156" s="11"/>
    </row>
    <row r="157" spans="1:7" s="10" customFormat="1" ht="15.75" thickBot="1" x14ac:dyDescent="0.3">
      <c r="A157" s="58"/>
      <c r="B157" s="24">
        <v>15</v>
      </c>
      <c r="C157" s="40">
        <v>3182</v>
      </c>
      <c r="D157" s="25">
        <f t="shared" si="9"/>
        <v>8.9053749339163522E-4</v>
      </c>
      <c r="E157" s="25">
        <f t="shared" si="10"/>
        <v>3.3024331935956304E-3</v>
      </c>
      <c r="F157" s="8"/>
    </row>
    <row r="158" spans="1:7" s="10" customFormat="1" ht="15.75" thickBot="1" x14ac:dyDescent="0.3">
      <c r="A158" s="58"/>
      <c r="B158" s="24">
        <v>16</v>
      </c>
      <c r="C158" s="46">
        <v>22609</v>
      </c>
      <c r="D158" s="47">
        <f t="shared" si="9"/>
        <v>6.3275179723731876E-3</v>
      </c>
      <c r="E158" s="47">
        <f t="shared" si="10"/>
        <v>9.629951165968818E-3</v>
      </c>
      <c r="F158" s="11"/>
    </row>
    <row r="159" spans="1:7" ht="15.75" thickBot="1" x14ac:dyDescent="0.3">
      <c r="A159" s="58"/>
      <c r="B159" s="24">
        <v>17</v>
      </c>
      <c r="C159" s="40">
        <v>15827</v>
      </c>
      <c r="D159" s="25">
        <f t="shared" si="9"/>
        <v>4.4294584877150886E-3</v>
      </c>
      <c r="E159" s="25">
        <f t="shared" si="10"/>
        <v>1.4059409653683907E-2</v>
      </c>
      <c r="F159" s="11"/>
      <c r="G159" s="10"/>
    </row>
    <row r="160" spans="1:7" ht="15.75" thickBot="1" x14ac:dyDescent="0.3">
      <c r="A160" s="58"/>
      <c r="B160" s="24">
        <v>18</v>
      </c>
      <c r="C160" s="46">
        <v>169049</v>
      </c>
      <c r="D160" s="47">
        <f t="shared" si="9"/>
        <v>4.7311273639334551E-2</v>
      </c>
      <c r="E160" s="47">
        <f t="shared" si="10"/>
        <v>6.1370683293018459E-2</v>
      </c>
      <c r="F160" s="11"/>
      <c r="G160" s="10"/>
    </row>
    <row r="161" spans="1:7" ht="15.75" thickBot="1" x14ac:dyDescent="0.3">
      <c r="A161" s="58"/>
      <c r="B161" s="24">
        <v>19</v>
      </c>
      <c r="C161" s="40">
        <v>176242</v>
      </c>
      <c r="D161" s="25">
        <f t="shared" si="9"/>
        <v>4.9324358551328905E-2</v>
      </c>
      <c r="E161" s="25">
        <f t="shared" si="10"/>
        <v>0.11069504184434736</v>
      </c>
      <c r="F161" s="11"/>
      <c r="G161" s="10"/>
    </row>
    <row r="162" spans="1:7" ht="15.75" thickBot="1" x14ac:dyDescent="0.3">
      <c r="A162" s="58"/>
      <c r="B162" s="24">
        <v>20</v>
      </c>
      <c r="C162" s="46">
        <v>2323721</v>
      </c>
      <c r="D162" s="47">
        <f t="shared" si="9"/>
        <v>0.65033333585213826</v>
      </c>
      <c r="E162" s="47">
        <f t="shared" si="10"/>
        <v>0.76102837769648568</v>
      </c>
      <c r="F162" s="11"/>
      <c r="G162" s="10"/>
    </row>
    <row r="163" spans="1:7" s="10" customFormat="1" ht="15.75" thickBot="1" x14ac:dyDescent="0.3">
      <c r="A163" s="58"/>
      <c r="B163" s="24">
        <v>21</v>
      </c>
      <c r="C163" s="40">
        <v>844604</v>
      </c>
      <c r="D163" s="25">
        <f t="shared" si="9"/>
        <v>0.23637697330878338</v>
      </c>
      <c r="E163" s="25">
        <f t="shared" si="10"/>
        <v>0.99740535100526906</v>
      </c>
      <c r="F163" s="11"/>
    </row>
    <row r="164" spans="1:7" s="10" customFormat="1" ht="15.75" thickBot="1" x14ac:dyDescent="0.3">
      <c r="A164" s="58"/>
      <c r="B164" s="24">
        <v>22</v>
      </c>
      <c r="C164" s="46">
        <v>3312</v>
      </c>
      <c r="D164" s="47">
        <f t="shared" si="9"/>
        <v>9.2692023196514644E-4</v>
      </c>
      <c r="E164" s="47">
        <f t="shared" si="10"/>
        <v>0.99833227123723423</v>
      </c>
      <c r="F164" s="11"/>
    </row>
    <row r="165" spans="1:7" s="10" customFormat="1" ht="15.75" thickBot="1" x14ac:dyDescent="0.3">
      <c r="A165" s="58"/>
      <c r="B165" s="24">
        <v>23</v>
      </c>
      <c r="C165" s="40">
        <v>1317</v>
      </c>
      <c r="D165" s="25">
        <f t="shared" si="9"/>
        <v>3.6858512847164792E-4</v>
      </c>
      <c r="E165" s="25">
        <f t="shared" si="10"/>
        <v>0.99870085636570582</v>
      </c>
      <c r="F165" s="11"/>
    </row>
    <row r="166" spans="1:7" s="10" customFormat="1" ht="15.75" thickBot="1" x14ac:dyDescent="0.3">
      <c r="A166" s="58"/>
      <c r="B166" s="24">
        <v>24</v>
      </c>
      <c r="C166" s="46">
        <v>1799</v>
      </c>
      <c r="D166" s="47">
        <f t="shared" si="9"/>
        <v>5.0348112841343555E-4</v>
      </c>
      <c r="E166" s="47">
        <f t="shared" si="10"/>
        <v>0.9992043374941193</v>
      </c>
      <c r="F166" s="11"/>
    </row>
    <row r="167" spans="1:7" s="10" customFormat="1" ht="15.75" thickBot="1" x14ac:dyDescent="0.3">
      <c r="A167" s="58"/>
      <c r="B167" s="24">
        <v>25</v>
      </c>
      <c r="C167" s="40">
        <v>328</v>
      </c>
      <c r="D167" s="25">
        <f t="shared" si="9"/>
        <v>9.1796448093166684E-5</v>
      </c>
      <c r="E167" s="25">
        <f t="shared" si="10"/>
        <v>0.99929613394221251</v>
      </c>
      <c r="F167" s="11"/>
    </row>
    <row r="168" spans="1:7" s="10" customFormat="1" ht="15.75" thickBot="1" x14ac:dyDescent="0.3">
      <c r="A168" s="58"/>
      <c r="B168" s="24">
        <v>26</v>
      </c>
      <c r="C168" s="46">
        <v>2515</v>
      </c>
      <c r="D168" s="47">
        <f t="shared" si="9"/>
        <v>7.0386605778754324E-4</v>
      </c>
      <c r="E168" s="47">
        <f t="shared" si="10"/>
        <v>1</v>
      </c>
      <c r="F168" s="11"/>
    </row>
    <row r="169" spans="1:7" ht="15.75" thickBot="1" x14ac:dyDescent="0.3">
      <c r="A169" s="59"/>
      <c r="B169" s="24" t="s">
        <v>0</v>
      </c>
      <c r="C169" s="37">
        <v>3573123</v>
      </c>
      <c r="D169" s="38">
        <f t="shared" si="9"/>
        <v>1</v>
      </c>
      <c r="E169" s="41">
        <v>1</v>
      </c>
      <c r="G169" s="10"/>
    </row>
    <row r="170" spans="1:7" x14ac:dyDescent="0.25">
      <c r="A170" s="53" t="s">
        <v>62</v>
      </c>
      <c r="B170" s="53"/>
      <c r="C170" s="53"/>
      <c r="D170" s="53"/>
      <c r="E170" s="53"/>
      <c r="G170" s="10"/>
    </row>
    <row r="171" spans="1:7" x14ac:dyDescent="0.25">
      <c r="G171" s="10"/>
    </row>
    <row r="172" spans="1:7" s="10" customFormat="1" ht="15" customHeight="1" x14ac:dyDescent="0.25">
      <c r="A172" s="48" t="s">
        <v>92</v>
      </c>
      <c r="B172" s="48"/>
      <c r="C172" s="48"/>
      <c r="D172" s="48"/>
      <c r="E172" s="48"/>
      <c r="F172" s="2"/>
    </row>
    <row r="173" spans="1:7" s="10" customFormat="1" ht="15" customHeight="1" x14ac:dyDescent="0.25">
      <c r="A173" s="49"/>
      <c r="B173" s="50"/>
      <c r="C173" s="12" t="s">
        <v>22</v>
      </c>
      <c r="D173" s="12" t="s">
        <v>3</v>
      </c>
      <c r="E173" s="12" t="s">
        <v>26</v>
      </c>
      <c r="F173" s="2"/>
      <c r="G173"/>
    </row>
    <row r="174" spans="1:7" s="10" customFormat="1" ht="15.75" thickBot="1" x14ac:dyDescent="0.3">
      <c r="A174" s="51" t="s">
        <v>72</v>
      </c>
      <c r="B174" s="13" t="s">
        <v>70</v>
      </c>
      <c r="C174" s="14">
        <v>3520709</v>
      </c>
      <c r="D174" s="29">
        <f>+C174/$C$176</f>
        <v>0.98533103954159984</v>
      </c>
      <c r="E174" s="15">
        <f>+D174</f>
        <v>0.98533103954159984</v>
      </c>
      <c r="F174" s="2"/>
    </row>
    <row r="175" spans="1:7" s="10" customFormat="1" ht="15.75" thickBot="1" x14ac:dyDescent="0.3">
      <c r="A175" s="51"/>
      <c r="B175" s="13" t="s">
        <v>71</v>
      </c>
      <c r="C175" s="16">
        <v>52414</v>
      </c>
      <c r="D175" s="28">
        <f t="shared" ref="D175:D176" si="11">+C175/$C$176</f>
        <v>1.4668960458400116E-2</v>
      </c>
      <c r="E175" s="17">
        <f>+E174+D175</f>
        <v>1</v>
      </c>
      <c r="F175" s="2"/>
    </row>
    <row r="176" spans="1:7" s="10" customFormat="1" ht="15.75" thickBot="1" x14ac:dyDescent="0.3">
      <c r="A176" s="52"/>
      <c r="B176" s="13" t="s">
        <v>0</v>
      </c>
      <c r="C176" s="18">
        <v>3573123</v>
      </c>
      <c r="D176" s="27">
        <f t="shared" si="11"/>
        <v>1</v>
      </c>
      <c r="E176" s="19"/>
      <c r="F176" s="2"/>
    </row>
    <row r="177" spans="1:7" s="10" customFormat="1" x14ac:dyDescent="0.25">
      <c r="A177" s="53" t="s">
        <v>62</v>
      </c>
      <c r="B177" s="53"/>
      <c r="C177" s="53"/>
      <c r="D177" s="53"/>
      <c r="E177" s="53"/>
      <c r="F177" s="2"/>
    </row>
    <row r="178" spans="1:7" s="10" customFormat="1" x14ac:dyDescent="0.25">
      <c r="A178" s="3"/>
      <c r="B178" s="2"/>
      <c r="C178" s="2"/>
      <c r="D178" s="2"/>
      <c r="E178" s="2"/>
      <c r="F178" s="2"/>
    </row>
    <row r="179" spans="1:7" x14ac:dyDescent="0.25">
      <c r="G179" s="10"/>
    </row>
    <row r="180" spans="1:7" x14ac:dyDescent="0.25">
      <c r="G180" s="10"/>
    </row>
    <row r="183" spans="1:7" x14ac:dyDescent="0.25">
      <c r="G183" s="10"/>
    </row>
    <row r="184" spans="1:7" x14ac:dyDescent="0.25">
      <c r="G184" s="10"/>
    </row>
  </sheetData>
  <mergeCells count="40">
    <mergeCell ref="A27:E27"/>
    <mergeCell ref="A40:E40"/>
    <mergeCell ref="A50:E50"/>
    <mergeCell ref="A72:E72"/>
    <mergeCell ref="A28:E28"/>
    <mergeCell ref="A29:E29"/>
    <mergeCell ref="A31:E31"/>
    <mergeCell ref="A30:E30"/>
    <mergeCell ref="A45:A49"/>
    <mergeCell ref="A9:F9"/>
    <mergeCell ref="A44:B44"/>
    <mergeCell ref="A84:B84"/>
    <mergeCell ref="A35:B35"/>
    <mergeCell ref="A76:B76"/>
    <mergeCell ref="A77:A79"/>
    <mergeCell ref="A36:A39"/>
    <mergeCell ref="A55:A71"/>
    <mergeCell ref="A12:E12"/>
    <mergeCell ref="A83:E83"/>
    <mergeCell ref="A13:B13"/>
    <mergeCell ref="A54:B54"/>
    <mergeCell ref="A34:E34"/>
    <mergeCell ref="A43:E43"/>
    <mergeCell ref="A53:E53"/>
    <mergeCell ref="A75:E75"/>
    <mergeCell ref="A172:E172"/>
    <mergeCell ref="A173:B173"/>
    <mergeCell ref="A174:A176"/>
    <mergeCell ref="A177:E177"/>
    <mergeCell ref="A80:E80"/>
    <mergeCell ref="A118:A145"/>
    <mergeCell ref="A149:B149"/>
    <mergeCell ref="A112:B112"/>
    <mergeCell ref="A170:E170"/>
    <mergeCell ref="A116:E116"/>
    <mergeCell ref="A148:E148"/>
    <mergeCell ref="A113:E113"/>
    <mergeCell ref="A146:E146"/>
    <mergeCell ref="A117:B117"/>
    <mergeCell ref="A150:A169"/>
  </mergeCells>
  <pageMargins left="0.7" right="0.7" top="0.75" bottom="0.75" header="0.3" footer="0.3"/>
  <pageSetup scale="26" orientation="landscape" r:id="rId1"/>
  <rowBreaks count="1" manualBreakCount="1">
    <brk id="74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Tabulación</vt:lpstr>
      <vt:lpstr>Tabulación!Área_de_impresión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Sahara Martignoni  spycher</dc:creator>
  <cp:lastModifiedBy>Felipe David Salazar Mella</cp:lastModifiedBy>
  <dcterms:created xsi:type="dcterms:W3CDTF">2014-10-15T12:51:42Z</dcterms:created>
  <dcterms:modified xsi:type="dcterms:W3CDTF">2019-12-27T19:54:41Z</dcterms:modified>
</cp:coreProperties>
</file>